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이슈 업로드\"/>
    </mc:Choice>
  </mc:AlternateContent>
  <bookViews>
    <workbookView xWindow="0" yWindow="0" windowWidth="25200" windowHeight="11175"/>
  </bookViews>
  <sheets>
    <sheet name="재무상태표" sheetId="1" r:id="rId1"/>
    <sheet name="운영계산서" sheetId="2" r:id="rId2"/>
    <sheet name="현금흐름표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3" l="1"/>
  <c r="C47" i="3" s="1"/>
  <c r="B8" i="3"/>
  <c r="C7" i="3"/>
  <c r="C104" i="2"/>
  <c r="C99" i="2"/>
  <c r="C93" i="2"/>
  <c r="C91" i="2"/>
  <c r="C88" i="2"/>
  <c r="C77" i="2" s="1"/>
  <c r="C81" i="2"/>
  <c r="C78" i="2"/>
  <c r="C75" i="2"/>
  <c r="C62" i="2" s="1"/>
  <c r="C71" i="2"/>
  <c r="C63" i="2"/>
  <c r="C60" i="2"/>
  <c r="C57" i="2"/>
  <c r="C53" i="2"/>
  <c r="C45" i="2"/>
  <c r="C44" i="2"/>
  <c r="C37" i="2"/>
  <c r="C33" i="2"/>
  <c r="C29" i="2"/>
  <c r="C28" i="2" s="1"/>
  <c r="C26" i="2"/>
  <c r="C24" i="2"/>
  <c r="C21" i="2"/>
  <c r="C20" i="2" s="1"/>
  <c r="C18" i="2"/>
  <c r="C16" i="2"/>
  <c r="C13" i="2"/>
  <c r="C7" i="2" s="1"/>
  <c r="C11" i="2"/>
  <c r="C8" i="2"/>
  <c r="C59" i="1"/>
  <c r="C57" i="1"/>
  <c r="C62" i="1" s="1"/>
  <c r="C51" i="1"/>
  <c r="C43" i="1"/>
  <c r="C55" i="1" s="1"/>
  <c r="C63" i="1" s="1"/>
  <c r="C38" i="1"/>
  <c r="C26" i="1"/>
  <c r="C23" i="1"/>
  <c r="C22" i="1"/>
  <c r="C20" i="1"/>
  <c r="C9" i="1"/>
  <c r="C8" i="1"/>
  <c r="C41" i="1" s="1"/>
  <c r="C43" i="2" l="1"/>
  <c r="C106" i="2"/>
  <c r="C107" i="2" l="1"/>
  <c r="C108" i="2" s="1"/>
</calcChain>
</file>

<file path=xl/sharedStrings.xml><?xml version="1.0" encoding="utf-8"?>
<sst xmlns="http://schemas.openxmlformats.org/spreadsheetml/2006/main" count="304" uniqueCount="272">
  <si>
    <t>재 무 상 태 표</t>
    <phoneticPr fontId="4" type="noConversion"/>
  </si>
  <si>
    <t>당  기 2021년  2월  28일  현재</t>
    <phoneticPr fontId="4" type="noConversion"/>
  </si>
  <si>
    <t>전  기 2020년  2월  29일  현재</t>
    <phoneticPr fontId="4" type="noConversion"/>
  </si>
  <si>
    <t>회  사  명  : 서울시립대학교 산학협력단</t>
  </si>
  <si>
    <t>(단위 : 원)</t>
  </si>
  <si>
    <t>과    목</t>
  </si>
  <si>
    <t>제18(당)기</t>
    <phoneticPr fontId="4" type="noConversion"/>
  </si>
  <si>
    <t>제17(전)기</t>
    <phoneticPr fontId="4" type="noConversion"/>
  </si>
  <si>
    <t>금      액</t>
  </si>
  <si>
    <t xml:space="preserve">   자  산</t>
  </si>
  <si>
    <t xml:space="preserve">      I. 유동자산</t>
  </si>
  <si>
    <t xml:space="preserve">         (1) 당좌자산</t>
  </si>
  <si>
    <t xml:space="preserve">              현금성자산</t>
  </si>
  <si>
    <t xml:space="preserve">              단기금융상품</t>
  </si>
  <si>
    <t xml:space="preserve">              매출채권</t>
  </si>
  <si>
    <t xml:space="preserve">              대손충당금</t>
    <phoneticPr fontId="4" type="noConversion"/>
  </si>
  <si>
    <t xml:space="preserve">              미수금</t>
  </si>
  <si>
    <t xml:space="preserve">              미수수익</t>
  </si>
  <si>
    <t xml:space="preserve">              선급금</t>
  </si>
  <si>
    <t xml:space="preserve">              선급법인세</t>
  </si>
  <si>
    <t xml:space="preserve">              부가세대급금</t>
    <phoneticPr fontId="4" type="noConversion"/>
  </si>
  <si>
    <t xml:space="preserve">         (2) 재고자산</t>
    <phoneticPr fontId="4" type="noConversion"/>
  </si>
  <si>
    <t xml:space="preserve">              상품</t>
    <phoneticPr fontId="4" type="noConversion"/>
  </si>
  <si>
    <t xml:space="preserve">      II. 비유동자산</t>
    <phoneticPr fontId="7" type="noConversion"/>
  </si>
  <si>
    <t xml:space="preserve">         (1) 투자자산</t>
  </si>
  <si>
    <t xml:space="preserve">              장기금융상품</t>
  </si>
  <si>
    <t xml:space="preserve">              출자금</t>
    <phoneticPr fontId="4" type="noConversion"/>
  </si>
  <si>
    <t xml:space="preserve">         (2) 유형자산</t>
  </si>
  <si>
    <t xml:space="preserve">              토지</t>
    <phoneticPr fontId="4" type="noConversion"/>
  </si>
  <si>
    <t xml:space="preserve">              건물</t>
    <phoneticPr fontId="4" type="noConversion"/>
  </si>
  <si>
    <t xml:space="preserve">              감가상각누계액</t>
    <phoneticPr fontId="4" type="noConversion"/>
  </si>
  <si>
    <t xml:space="preserve">              기계기구</t>
    <phoneticPr fontId="4" type="noConversion"/>
  </si>
  <si>
    <t xml:space="preserve">              감가상각누계액</t>
    <phoneticPr fontId="4" type="noConversion"/>
  </si>
  <si>
    <t xml:space="preserve">              국고보조금</t>
    <phoneticPr fontId="4" type="noConversion"/>
  </si>
  <si>
    <t xml:space="preserve">              차량운반구</t>
    <phoneticPr fontId="4" type="noConversion"/>
  </si>
  <si>
    <t xml:space="preserve">              집기비품</t>
  </si>
  <si>
    <t xml:space="preserve">              건설중인자산</t>
    <phoneticPr fontId="4" type="noConversion"/>
  </si>
  <si>
    <t xml:space="preserve">         (3) 무형자산</t>
  </si>
  <si>
    <t xml:space="preserve">              지식재산권</t>
    <phoneticPr fontId="4" type="noConversion"/>
  </si>
  <si>
    <t xml:space="preserve">              기타의무형자산</t>
    <phoneticPr fontId="4" type="noConversion"/>
  </si>
  <si>
    <t xml:space="preserve">   자  산  총  계</t>
  </si>
  <si>
    <t xml:space="preserve">   부  채</t>
  </si>
  <si>
    <t xml:space="preserve">      I. 유동부채</t>
  </si>
  <si>
    <t xml:space="preserve">              매입채무</t>
    <phoneticPr fontId="4" type="noConversion"/>
  </si>
  <si>
    <t xml:space="preserve">              미지급금</t>
    <phoneticPr fontId="4" type="noConversion"/>
  </si>
  <si>
    <t xml:space="preserve">              예수금</t>
  </si>
  <si>
    <t xml:space="preserve">              제세예수금</t>
  </si>
  <si>
    <t xml:space="preserve">              부가세예수금</t>
  </si>
  <si>
    <t xml:space="preserve">              미지급비용</t>
  </si>
  <si>
    <t xml:space="preserve">              선수수익</t>
  </si>
  <si>
    <t xml:space="preserve">      II. 비유동부채</t>
  </si>
  <si>
    <t xml:space="preserve">              퇴직급여충당금</t>
  </si>
  <si>
    <t xml:space="preserve">              기타비유동부채</t>
    <phoneticPr fontId="4" type="noConversion"/>
  </si>
  <si>
    <t xml:space="preserve">              고유목적사업준비금</t>
  </si>
  <si>
    <t xml:space="preserve">   부  채  총  계</t>
  </si>
  <si>
    <t xml:space="preserve"> </t>
  </si>
  <si>
    <t xml:space="preserve">   자  본</t>
    <phoneticPr fontId="4" type="noConversion"/>
  </si>
  <si>
    <t xml:space="preserve">      I. 출연기본금</t>
  </si>
  <si>
    <t xml:space="preserve">              출연기본금</t>
  </si>
  <si>
    <t xml:space="preserve">      II. 차기이월운영차손익</t>
  </si>
  <si>
    <t xml:space="preserve">              전기이월운영차손익</t>
  </si>
  <si>
    <t xml:space="preserve">              당기운영차손익</t>
  </si>
  <si>
    <t xml:space="preserve">   기본금  총  계</t>
  </si>
  <si>
    <t xml:space="preserve">   부 채 와 기 본 금  총 계</t>
  </si>
  <si>
    <t>운 영 계 산 서</t>
    <phoneticPr fontId="3" type="noConversion"/>
  </si>
  <si>
    <t>당  기 2020년  3월 1일부터 2021년 2월 28일까지</t>
    <phoneticPr fontId="4" type="noConversion"/>
  </si>
  <si>
    <t>전  기 2019년  3월 1일부터 2020년 2월 29일까지</t>
    <phoneticPr fontId="4" type="noConversion"/>
  </si>
  <si>
    <t>회  사  명  : 서울시립대학교 산학협력단 합산</t>
    <phoneticPr fontId="3" type="noConversion"/>
  </si>
  <si>
    <t>제18(당)기</t>
  </si>
  <si>
    <t>제17(전)기</t>
  </si>
  <si>
    <t>I. 산학협력수익</t>
  </si>
  <si>
    <t>(1) 연구수익</t>
    <phoneticPr fontId="4" type="noConversion"/>
  </si>
  <si>
    <t>1. 정부연구수익</t>
    <phoneticPr fontId="4" type="noConversion"/>
  </si>
  <si>
    <t>2. 산업체연구수익</t>
    <phoneticPr fontId="4" type="noConversion"/>
  </si>
  <si>
    <t>(2) 교육운영수익</t>
    <phoneticPr fontId="4" type="noConversion"/>
  </si>
  <si>
    <t>1. 교육운영수익</t>
    <phoneticPr fontId="4" type="noConversion"/>
  </si>
  <si>
    <t>(3) 지식재산권수익</t>
    <phoneticPr fontId="4" type="noConversion"/>
  </si>
  <si>
    <t>1. 지식재산권이전수익</t>
    <phoneticPr fontId="4" type="noConversion"/>
  </si>
  <si>
    <t>2. 노하우이전수익</t>
    <phoneticPr fontId="4" type="noConversion"/>
  </si>
  <si>
    <t>(4) 설비자산사용료수익</t>
    <phoneticPr fontId="4" type="noConversion"/>
  </si>
  <si>
    <t>1. 설비자산사용료수익</t>
    <phoneticPr fontId="4" type="noConversion"/>
  </si>
  <si>
    <t>(5) 기타산학협력수익</t>
    <phoneticPr fontId="4" type="noConversion"/>
  </si>
  <si>
    <t>1. 기타산학협력수익</t>
    <phoneticPr fontId="4" type="noConversion"/>
  </si>
  <si>
    <t>II. 지원금수익</t>
  </si>
  <si>
    <t>(1) 연구수익</t>
    <phoneticPr fontId="4" type="noConversion"/>
  </si>
  <si>
    <t>1. 정부연구수익</t>
    <phoneticPr fontId="4" type="noConversion"/>
  </si>
  <si>
    <t>1. 교육운영수익</t>
    <phoneticPr fontId="4" type="noConversion"/>
  </si>
  <si>
    <t>(3) 기타지원금수익</t>
    <phoneticPr fontId="4" type="noConversion"/>
  </si>
  <si>
    <t>1. 기타지원금수익</t>
    <phoneticPr fontId="4" type="noConversion"/>
  </si>
  <si>
    <t>III. 간접비수익</t>
  </si>
  <si>
    <t>(1) 산학협력수익</t>
    <phoneticPr fontId="4" type="noConversion"/>
  </si>
  <si>
    <t>1. 산학협력 연구수익</t>
    <phoneticPr fontId="4" type="noConversion"/>
  </si>
  <si>
    <t>2. 교육운영수익</t>
    <phoneticPr fontId="4" type="noConversion"/>
  </si>
  <si>
    <t>3. 기타 산학협력수익</t>
    <phoneticPr fontId="4" type="noConversion"/>
  </si>
  <si>
    <t>(2) 지원금수익</t>
    <phoneticPr fontId="4" type="noConversion"/>
  </si>
  <si>
    <t>1. 연구수익</t>
    <phoneticPr fontId="4" type="noConversion"/>
  </si>
  <si>
    <t>2. 교육운영수익</t>
    <phoneticPr fontId="4" type="noConversion"/>
  </si>
  <si>
    <t>3. 기타지원금수익</t>
    <phoneticPr fontId="4" type="noConversion"/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</si>
  <si>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운영외수익</t>
    </r>
    <phoneticPr fontId="4" type="noConversion"/>
  </si>
  <si>
    <t>1. 이자수익</t>
    <phoneticPr fontId="4" type="noConversion"/>
  </si>
  <si>
    <t>2. 전기오류수정이익</t>
    <phoneticPr fontId="4" type="noConversion"/>
  </si>
  <si>
    <t>3. 기타운영외수익(잡이익)</t>
    <phoneticPr fontId="4" type="noConversion"/>
  </si>
  <si>
    <t>4. 유형자산처분이익</t>
    <phoneticPr fontId="4" type="noConversion"/>
  </si>
  <si>
    <t>4. 고유목적사업준비금환입액</t>
    <phoneticPr fontId="4" type="noConversion"/>
  </si>
  <si>
    <t>운영수익총계</t>
    <phoneticPr fontId="4" type="noConversion"/>
  </si>
  <si>
    <t>I. 산학협력비</t>
  </si>
  <si>
    <t>(1) 산학협력연구비</t>
    <phoneticPr fontId="4" type="noConversion"/>
  </si>
  <si>
    <t>1. 인건비</t>
    <phoneticPr fontId="4" type="noConversion"/>
  </si>
  <si>
    <t>2. 학생인건비</t>
    <phoneticPr fontId="4" type="noConversion"/>
  </si>
  <si>
    <r>
      <t>3. 연구장비</t>
    </r>
    <r>
      <rPr>
        <sz val="10"/>
        <color indexed="8"/>
        <rFont val="맑은 고딕"/>
        <family val="3"/>
        <charset val="129"/>
      </rPr>
      <t>〮</t>
    </r>
    <r>
      <rPr>
        <sz val="10"/>
        <color indexed="8"/>
        <rFont val="맑은 고딕"/>
        <family val="3"/>
        <charset val="129"/>
        <scheme val="minor"/>
      </rPr>
      <t>재료비</t>
    </r>
    <phoneticPr fontId="4" type="noConversion"/>
  </si>
  <si>
    <t>4. 연구활동비</t>
    <phoneticPr fontId="4" type="noConversion"/>
  </si>
  <si>
    <t>5. 연구과제추진비</t>
    <phoneticPr fontId="4" type="noConversion"/>
  </si>
  <si>
    <t>6. 연구수당</t>
    <phoneticPr fontId="4" type="noConversion"/>
  </si>
  <si>
    <t>7. 위탁연구개발비</t>
    <phoneticPr fontId="4" type="noConversion"/>
  </si>
  <si>
    <t>(2) 교육운영비</t>
    <phoneticPr fontId="4" type="noConversion"/>
  </si>
  <si>
    <t>2. 장학금</t>
    <phoneticPr fontId="4" type="noConversion"/>
  </si>
  <si>
    <t>3. 기타교육운영비</t>
    <phoneticPr fontId="4" type="noConversion"/>
  </si>
  <si>
    <t>(4) 지식재산권비용</t>
    <phoneticPr fontId="4" type="noConversion"/>
  </si>
  <si>
    <t>1. 지적재산권실시.양도비</t>
    <phoneticPr fontId="4" type="noConversion"/>
  </si>
  <si>
    <t>2. 산학협력보상금</t>
    <phoneticPr fontId="4" type="noConversion"/>
  </si>
  <si>
    <t>(3) 기타산학협력비</t>
    <phoneticPr fontId="4" type="noConversion"/>
  </si>
  <si>
    <t>1. 기타산학협력비</t>
    <phoneticPr fontId="4" type="noConversion"/>
  </si>
  <si>
    <t>II. 지원금사업비</t>
  </si>
  <si>
    <t>(1) 연구비</t>
    <phoneticPr fontId="4" type="noConversion"/>
  </si>
  <si>
    <t>1. 인건비</t>
  </si>
  <si>
    <t>2. 학생인건비</t>
  </si>
  <si>
    <t>3. 연구재료비</t>
    <phoneticPr fontId="4" type="noConversion"/>
  </si>
  <si>
    <t>4. 연구활동비</t>
  </si>
  <si>
    <t>6. 연구수당</t>
  </si>
  <si>
    <t>7. 위탁연구개발비</t>
  </si>
  <si>
    <t>(2) 교육운영비</t>
    <phoneticPr fontId="4" type="noConversion"/>
  </si>
  <si>
    <t>1. 인건비</t>
    <phoneticPr fontId="4" type="noConversion"/>
  </si>
  <si>
    <t>2. 장학금</t>
    <phoneticPr fontId="4" type="noConversion"/>
  </si>
  <si>
    <t>3. 기타교육운영비</t>
    <phoneticPr fontId="4" type="noConversion"/>
  </si>
  <si>
    <t>(3) 기타지원금사업비</t>
    <phoneticPr fontId="4" type="noConversion"/>
  </si>
  <si>
    <t>1. 기타지원금사업비</t>
    <phoneticPr fontId="4" type="noConversion"/>
  </si>
  <si>
    <t>III. 간접비사업비</t>
  </si>
  <si>
    <t>(1) 인력지원비</t>
    <phoneticPr fontId="4" type="noConversion"/>
  </si>
  <si>
    <t>3. 연구개발능률성과급</t>
    <phoneticPr fontId="4" type="noConversion"/>
  </si>
  <si>
    <t>(2) 연구지원비</t>
    <phoneticPr fontId="4" type="noConversion"/>
  </si>
  <si>
    <t>1. 기관 공통지원경비</t>
    <phoneticPr fontId="4" type="noConversion"/>
  </si>
  <si>
    <t>2. 사업단 또는 연구단 운영비</t>
    <phoneticPr fontId="4" type="noConversion"/>
  </si>
  <si>
    <t>3. 연구실안전관리비</t>
    <phoneticPr fontId="4" type="noConversion"/>
  </si>
  <si>
    <t>4. 연구보안관리비</t>
    <phoneticPr fontId="4" type="noConversion"/>
  </si>
  <si>
    <t>5. 연구윤리활동비</t>
    <phoneticPr fontId="4" type="noConversion"/>
  </si>
  <si>
    <t>6. 대학 연구활동지원금</t>
    <phoneticPr fontId="4" type="noConversion"/>
  </si>
  <si>
    <t>(3) 성과활용지원비</t>
    <phoneticPr fontId="4" type="noConversion"/>
  </si>
  <si>
    <t>1. 과학문화활동비</t>
    <phoneticPr fontId="4" type="noConversion"/>
  </si>
  <si>
    <t>2. 지식재산권 출원ㆍ등록비</t>
    <phoneticPr fontId="4" type="noConversion"/>
  </si>
  <si>
    <t>(4) 기타지원비</t>
    <phoneticPr fontId="4" type="noConversion"/>
  </si>
  <si>
    <t>1. 기타지원비</t>
    <phoneticPr fontId="4" type="noConversion"/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</si>
  <si>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일반관리비</t>
    </r>
    <phoneticPr fontId="4" type="noConversion"/>
  </si>
  <si>
    <t>1. 인건비</t>
    <phoneticPr fontId="4" type="noConversion"/>
  </si>
  <si>
    <t>2. 감가상각비</t>
    <phoneticPr fontId="4" type="noConversion"/>
  </si>
  <si>
    <t>3. 무형자산상각비</t>
    <phoneticPr fontId="4" type="noConversion"/>
  </si>
  <si>
    <t>4. 대손상각비</t>
    <phoneticPr fontId="4" type="noConversion"/>
  </si>
  <si>
    <t>5. 일반제경비</t>
    <phoneticPr fontId="4" type="noConversion"/>
  </si>
  <si>
    <r>
      <rPr>
        <sz val="10"/>
        <color indexed="8"/>
        <rFont val="맑은 고딕"/>
        <family val="3"/>
        <charset val="129"/>
      </rPr>
      <t>Ⅴ</t>
    </r>
    <r>
      <rPr>
        <sz val="10"/>
        <color indexed="8"/>
        <rFont val="맑은 고딕"/>
        <family val="3"/>
        <charset val="129"/>
        <scheme val="minor"/>
      </rPr>
      <t>. 운영외비용</t>
    </r>
    <phoneticPr fontId="4" type="noConversion"/>
  </si>
  <si>
    <t>1. 기타운영외비용</t>
    <phoneticPr fontId="4" type="noConversion"/>
  </si>
  <si>
    <t>2. 유형자산처분손실</t>
    <phoneticPr fontId="4" type="noConversion"/>
  </si>
  <si>
    <t>3. 전기오류수정손실</t>
    <phoneticPr fontId="4" type="noConversion"/>
  </si>
  <si>
    <t>4. 고유목적사업준비금전입액</t>
    <phoneticPr fontId="4" type="noConversion"/>
  </si>
  <si>
    <r>
      <rPr>
        <sz val="10"/>
        <color indexed="8"/>
        <rFont val="맑은 고딕"/>
        <family val="3"/>
        <charset val="129"/>
      </rPr>
      <t>Ⅵ</t>
    </r>
    <r>
      <rPr>
        <sz val="10"/>
        <color indexed="8"/>
        <rFont val="맑은 고딕"/>
        <family val="3"/>
        <charset val="129"/>
        <scheme val="minor"/>
      </rPr>
      <t>. 학교회계전출금</t>
    </r>
    <phoneticPr fontId="4" type="noConversion"/>
  </si>
  <si>
    <t>1. 학교회계전출금</t>
    <phoneticPr fontId="4" type="noConversion"/>
  </si>
  <si>
    <t>운영비용합계</t>
    <phoneticPr fontId="4" type="noConversion"/>
  </si>
  <si>
    <t>당기운영차익</t>
    <phoneticPr fontId="4" type="noConversion"/>
  </si>
  <si>
    <t>운영비용총계</t>
    <phoneticPr fontId="4" type="noConversion"/>
  </si>
  <si>
    <t>현 금 흐 름 표</t>
  </si>
  <si>
    <t>제 18기 2020년 3월 1일부터 2021년  2월 28일까지</t>
    <phoneticPr fontId="3" type="noConversion"/>
  </si>
  <si>
    <t>제 17기 2019년 3월 1일부터 2020년  2월 29일까지</t>
    <phoneticPr fontId="3" type="noConversion"/>
  </si>
  <si>
    <t>회  사  명  : 서울시립대학교 산학협력단 합산</t>
    <phoneticPr fontId="3" type="noConversion"/>
  </si>
  <si>
    <t>Ⅰ. 현금유입액</t>
    <phoneticPr fontId="4" type="noConversion"/>
  </si>
  <si>
    <t>1. 운영활동으로인한 현금유입액</t>
    <phoneticPr fontId="4" type="noConversion"/>
  </si>
  <si>
    <t>1) 산학협력연구수익 현금유입액</t>
    <phoneticPr fontId="4" type="noConversion"/>
  </si>
  <si>
    <t xml:space="preserve">  연구수익</t>
    <phoneticPr fontId="4" type="noConversion"/>
  </si>
  <si>
    <t xml:space="preserve">    정부연구수익</t>
    <phoneticPr fontId="4" type="noConversion"/>
  </si>
  <si>
    <t xml:space="preserve">    산업체연구수익</t>
    <phoneticPr fontId="4" type="noConversion"/>
  </si>
  <si>
    <t xml:space="preserve">  교육운영수익</t>
    <phoneticPr fontId="4" type="noConversion"/>
  </si>
  <si>
    <t xml:space="preserve">  기술이전수익</t>
    <phoneticPr fontId="4" type="noConversion"/>
  </si>
  <si>
    <t xml:space="preserve">    지식재산권이전수익</t>
    <phoneticPr fontId="4" type="noConversion"/>
  </si>
  <si>
    <t xml:space="preserve">    노하우이전수익</t>
    <phoneticPr fontId="4" type="noConversion"/>
  </si>
  <si>
    <t xml:space="preserve">  설비자산사용료수익</t>
    <phoneticPr fontId="4" type="noConversion"/>
  </si>
  <si>
    <t xml:space="preserve">  기타산학협력수익</t>
    <phoneticPr fontId="4" type="noConversion"/>
  </si>
  <si>
    <t>2) 지원금수익 현금유입액</t>
    <phoneticPr fontId="4" type="noConversion"/>
  </si>
  <si>
    <t xml:space="preserve">  연구수익</t>
    <phoneticPr fontId="4" type="noConversion"/>
  </si>
  <si>
    <t xml:space="preserve">    산업체연구수익</t>
    <phoneticPr fontId="4" type="noConversion"/>
  </si>
  <si>
    <t xml:space="preserve">  교육운영수익</t>
    <phoneticPr fontId="4" type="noConversion"/>
  </si>
  <si>
    <t xml:space="preserve">  기타지원금수익</t>
    <phoneticPr fontId="4" type="noConversion"/>
  </si>
  <si>
    <t>3) 간접비수익 현금유입액</t>
    <phoneticPr fontId="4" type="noConversion"/>
  </si>
  <si>
    <t xml:space="preserve">  산학협력수익</t>
    <phoneticPr fontId="4" type="noConversion"/>
  </si>
  <si>
    <t xml:space="preserve">    연구수익</t>
    <phoneticPr fontId="4" type="noConversion"/>
  </si>
  <si>
    <t xml:space="preserve">    교육운영수익</t>
    <phoneticPr fontId="4" type="noConversion"/>
  </si>
  <si>
    <t xml:space="preserve">    기타산학협력수익</t>
    <phoneticPr fontId="4" type="noConversion"/>
  </si>
  <si>
    <t xml:space="preserve">  지원금수익</t>
    <phoneticPr fontId="4" type="noConversion"/>
  </si>
  <si>
    <t xml:space="preserve">    기타지원금수익</t>
    <phoneticPr fontId="4" type="noConversion"/>
  </si>
  <si>
    <t>4) 전입금수익</t>
  </si>
  <si>
    <t>5) 운영외수익 현금유입액</t>
    <phoneticPr fontId="4" type="noConversion"/>
  </si>
  <si>
    <t xml:space="preserve">  이자수익</t>
    <phoneticPr fontId="4" type="noConversion"/>
  </si>
  <si>
    <t xml:space="preserve">  기타운영외수익</t>
    <phoneticPr fontId="4" type="noConversion"/>
  </si>
  <si>
    <t>6) 학교기업 매출액</t>
    <phoneticPr fontId="4" type="noConversion"/>
  </si>
  <si>
    <t xml:space="preserve">   상품매출액</t>
    <phoneticPr fontId="4" type="noConversion"/>
  </si>
  <si>
    <t xml:space="preserve">   기타매출액</t>
    <phoneticPr fontId="4" type="noConversion"/>
  </si>
  <si>
    <t>2. 투자활동으로인한 현금유입액</t>
    <phoneticPr fontId="4" type="noConversion"/>
  </si>
  <si>
    <t xml:space="preserve">   장기금융상품의 감소</t>
    <phoneticPr fontId="4" type="noConversion"/>
  </si>
  <si>
    <t xml:space="preserve">   비품의 처분</t>
    <phoneticPr fontId="4" type="noConversion"/>
  </si>
  <si>
    <t xml:space="preserve">   차량의 처분</t>
    <phoneticPr fontId="4" type="noConversion"/>
  </si>
  <si>
    <t>3. 재무활동으로인한 현금유입액</t>
    <phoneticPr fontId="4" type="noConversion"/>
  </si>
  <si>
    <t xml:space="preserve">   출연기본금의 증가</t>
    <phoneticPr fontId="4" type="noConversion"/>
  </si>
  <si>
    <t>Ⅱ. 현금유출액</t>
    <phoneticPr fontId="4" type="noConversion"/>
  </si>
  <si>
    <t>1. 운영활동으로인한 현금유출액</t>
    <phoneticPr fontId="4" type="noConversion"/>
  </si>
  <si>
    <t>1) 산학협력비 현금유출액</t>
    <phoneticPr fontId="4" type="noConversion"/>
  </si>
  <si>
    <t xml:space="preserve">  산학협력연구비</t>
    <phoneticPr fontId="4" type="noConversion"/>
  </si>
  <si>
    <t xml:space="preserve">    인건비</t>
    <phoneticPr fontId="4" type="noConversion"/>
  </si>
  <si>
    <t xml:space="preserve">    학생인건비</t>
    <phoneticPr fontId="4" type="noConversion"/>
  </si>
  <si>
    <t xml:space="preserve">    연구장비.재료비</t>
    <phoneticPr fontId="4" type="noConversion"/>
  </si>
  <si>
    <t xml:space="preserve">    연구활동비</t>
    <phoneticPr fontId="4" type="noConversion"/>
  </si>
  <si>
    <t xml:space="preserve">    연구과제추진비</t>
    <phoneticPr fontId="4" type="noConversion"/>
  </si>
  <si>
    <t xml:space="preserve">    연구수당</t>
    <phoneticPr fontId="4" type="noConversion"/>
  </si>
  <si>
    <t xml:space="preserve">    위탁연구개발비</t>
    <phoneticPr fontId="4" type="noConversion"/>
  </si>
  <si>
    <t xml:space="preserve">  교육운영비</t>
    <phoneticPr fontId="4" type="noConversion"/>
  </si>
  <si>
    <t xml:space="preserve">     인건비</t>
    <phoneticPr fontId="4" type="noConversion"/>
  </si>
  <si>
    <t xml:space="preserve">     장학금</t>
    <phoneticPr fontId="4" type="noConversion"/>
  </si>
  <si>
    <t xml:space="preserve">     기타교육운영비</t>
    <phoneticPr fontId="4" type="noConversion"/>
  </si>
  <si>
    <t xml:space="preserve">  지식재산권비용</t>
    <phoneticPr fontId="4" type="noConversion"/>
  </si>
  <si>
    <t xml:space="preserve">    지식재산권실시양도비</t>
    <phoneticPr fontId="4" type="noConversion"/>
  </si>
  <si>
    <t xml:space="preserve">    산학협력보상금</t>
    <phoneticPr fontId="4" type="noConversion"/>
  </si>
  <si>
    <t xml:space="preserve">  기타산학협력비</t>
    <phoneticPr fontId="4" type="noConversion"/>
  </si>
  <si>
    <t>2) 지원금사업비 현금유출액</t>
    <phoneticPr fontId="4" type="noConversion"/>
  </si>
  <si>
    <t xml:space="preserve">  연구비</t>
    <phoneticPr fontId="4" type="noConversion"/>
  </si>
  <si>
    <t xml:space="preserve">    인건비</t>
    <phoneticPr fontId="4" type="noConversion"/>
  </si>
  <si>
    <t xml:space="preserve">    학생인건비</t>
    <phoneticPr fontId="4" type="noConversion"/>
  </si>
  <si>
    <t xml:space="preserve">    연구장비.재료비</t>
    <phoneticPr fontId="4" type="noConversion"/>
  </si>
  <si>
    <t xml:space="preserve">    연구활동비</t>
    <phoneticPr fontId="4" type="noConversion"/>
  </si>
  <si>
    <t xml:space="preserve">    연구과제추진비</t>
    <phoneticPr fontId="4" type="noConversion"/>
  </si>
  <si>
    <t xml:space="preserve">  교육운영비</t>
    <phoneticPr fontId="4" type="noConversion"/>
  </si>
  <si>
    <t xml:space="preserve">    인건비</t>
    <phoneticPr fontId="4" type="noConversion"/>
  </si>
  <si>
    <t xml:space="preserve">    장학금</t>
    <phoneticPr fontId="4" type="noConversion"/>
  </si>
  <si>
    <t xml:space="preserve">    기타교육운영비</t>
    <phoneticPr fontId="4" type="noConversion"/>
  </si>
  <si>
    <t xml:space="preserve">  기타지원금사업비</t>
    <phoneticPr fontId="4" type="noConversion"/>
  </si>
  <si>
    <t>3) 간접비사업비 현금유출액</t>
    <phoneticPr fontId="4" type="noConversion"/>
  </si>
  <si>
    <t xml:space="preserve">  인력지원비</t>
    <phoneticPr fontId="4" type="noConversion"/>
  </si>
  <si>
    <t xml:space="preserve">    연구개발능률성과급</t>
    <phoneticPr fontId="4" type="noConversion"/>
  </si>
  <si>
    <t xml:space="preserve">  연구지원비</t>
    <phoneticPr fontId="4" type="noConversion"/>
  </si>
  <si>
    <t xml:space="preserve">    기관 공통지원경비</t>
    <phoneticPr fontId="4" type="noConversion"/>
  </si>
  <si>
    <t xml:space="preserve">    사업단 또는 연구단 운영비</t>
    <phoneticPr fontId="4" type="noConversion"/>
  </si>
  <si>
    <t xml:space="preserve">    연구실안전관리비</t>
    <phoneticPr fontId="4" type="noConversion"/>
  </si>
  <si>
    <t xml:space="preserve">    연구보안관리비</t>
    <phoneticPr fontId="4" type="noConversion"/>
  </si>
  <si>
    <t xml:space="preserve">    연구윤리활동비</t>
    <phoneticPr fontId="4" type="noConversion"/>
  </si>
  <si>
    <t xml:space="preserve">    대학 연구활동지원금</t>
    <phoneticPr fontId="4" type="noConversion"/>
  </si>
  <si>
    <t xml:space="preserve">  성과활용지원비</t>
    <phoneticPr fontId="4" type="noConversion"/>
  </si>
  <si>
    <t xml:space="preserve">    과학문화활동비</t>
    <phoneticPr fontId="4" type="noConversion"/>
  </si>
  <si>
    <t xml:space="preserve">    지식재산권출원등록비</t>
    <phoneticPr fontId="4" type="noConversion"/>
  </si>
  <si>
    <t>4) 일반관리비 현금유출액</t>
    <phoneticPr fontId="4" type="noConversion"/>
  </si>
  <si>
    <t xml:space="preserve">  인건비</t>
    <phoneticPr fontId="4" type="noConversion"/>
  </si>
  <si>
    <t xml:space="preserve">  일반제경비</t>
    <phoneticPr fontId="4" type="noConversion"/>
  </si>
  <si>
    <t>5) 운영외비용 현금유출액</t>
    <phoneticPr fontId="4" type="noConversion"/>
  </si>
  <si>
    <t xml:space="preserve">  기타운영외비용</t>
    <phoneticPr fontId="4" type="noConversion"/>
  </si>
  <si>
    <t>6) 학교회계전출금</t>
    <phoneticPr fontId="4" type="noConversion"/>
  </si>
  <si>
    <t xml:space="preserve">   학교회계전출금</t>
    <phoneticPr fontId="4" type="noConversion"/>
  </si>
  <si>
    <t>2. 투자활동으로인한 현금유출액</t>
    <phoneticPr fontId="4" type="noConversion"/>
  </si>
  <si>
    <t xml:space="preserve">   장기금융상품의 증가</t>
    <phoneticPr fontId="4" type="noConversion"/>
  </si>
  <si>
    <t xml:space="preserve">   출자금의 증가</t>
    <phoneticPr fontId="4" type="noConversion"/>
  </si>
  <si>
    <t xml:space="preserve">   토지의 취득</t>
    <phoneticPr fontId="4" type="noConversion"/>
  </si>
  <si>
    <t xml:space="preserve">   건물의 취득</t>
    <phoneticPr fontId="4" type="noConversion"/>
  </si>
  <si>
    <t xml:space="preserve">   기계기구의 취득</t>
    <phoneticPr fontId="4" type="noConversion"/>
  </si>
  <si>
    <t xml:space="preserve">   비품의 취득</t>
    <phoneticPr fontId="4" type="noConversion"/>
  </si>
  <si>
    <t xml:space="preserve">   건설중인자산의 증가</t>
    <phoneticPr fontId="4" type="noConversion"/>
  </si>
  <si>
    <t xml:space="preserve">   지적재산권의 취득</t>
    <phoneticPr fontId="4" type="noConversion"/>
  </si>
  <si>
    <t>3. 재무활동으로인한 현금유출액</t>
    <phoneticPr fontId="4" type="noConversion"/>
  </si>
  <si>
    <t>Ⅲ. 현금의 증감</t>
    <phoneticPr fontId="4" type="noConversion"/>
  </si>
  <si>
    <t>Ⅳ. 기초의 현금</t>
    <phoneticPr fontId="4" type="noConversion"/>
  </si>
  <si>
    <t>Ⅴ. 기말의 현금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</si>
</sst>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\(#,##0\)"/>
    <numFmt numFmtId="177" formatCode="#,##0_ ;[Red]\-#,##0\ "/>
    <numFmt numFmtId="178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Arial"/>
      <family val="2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</cellStyleXfs>
  <cellXfs count="77">
    <xf numFmtId="0" fontId="0" fillId="0" borderId="0" xfId="0">
      <alignment vertical="center"/>
    </xf>
    <xf numFmtId="0" fontId="0" fillId="0" borderId="0" xfId="0" applyAlignment="1"/>
    <xf numFmtId="176" fontId="6" fillId="0" borderId="0" xfId="3" applyNumberFormat="1" applyFont="1">
      <alignment vertical="center"/>
    </xf>
    <xf numFmtId="176" fontId="6" fillId="0" borderId="0" xfId="3" applyNumberFormat="1" applyFont="1" applyAlignment="1">
      <alignment horizontal="right" vertical="center"/>
    </xf>
    <xf numFmtId="176" fontId="6" fillId="0" borderId="2" xfId="3" applyNumberFormat="1" applyFont="1" applyBorder="1">
      <alignment vertical="center"/>
    </xf>
    <xf numFmtId="176" fontId="6" fillId="0" borderId="3" xfId="3" applyNumberFormat="1" applyFont="1" applyBorder="1">
      <alignment vertical="center"/>
    </xf>
    <xf numFmtId="176" fontId="6" fillId="0" borderId="3" xfId="3" applyNumberFormat="1" applyFont="1" applyFill="1" applyBorder="1">
      <alignment vertical="center"/>
    </xf>
    <xf numFmtId="176" fontId="6" fillId="3" borderId="1" xfId="3" applyNumberFormat="1" applyFont="1" applyFill="1" applyBorder="1">
      <alignment vertical="center"/>
    </xf>
    <xf numFmtId="177" fontId="0" fillId="0" borderId="0" xfId="0" applyNumberFormat="1" applyAlignment="1"/>
    <xf numFmtId="9" fontId="0" fillId="0" borderId="0" xfId="2" applyFont="1" applyAlignment="1"/>
    <xf numFmtId="176" fontId="9" fillId="0" borderId="4" xfId="1" applyNumberFormat="1" applyFont="1" applyBorder="1" applyAlignment="1">
      <alignment horizontal="left" vertical="top"/>
    </xf>
    <xf numFmtId="176" fontId="10" fillId="0" borderId="5" xfId="1" applyNumberFormat="1" applyFont="1" applyBorder="1" applyAlignment="1"/>
    <xf numFmtId="176" fontId="9" fillId="0" borderId="6" xfId="1" applyNumberFormat="1" applyFont="1" applyBorder="1" applyAlignment="1">
      <alignment horizontal="right" vertical="top"/>
    </xf>
    <xf numFmtId="176" fontId="10" fillId="0" borderId="7" xfId="1" applyNumberFormat="1" applyFont="1" applyBorder="1" applyAlignment="1"/>
    <xf numFmtId="176" fontId="10" fillId="0" borderId="4" xfId="1" applyNumberFormat="1" applyFont="1" applyBorder="1" applyAlignment="1"/>
    <xf numFmtId="176" fontId="9" fillId="0" borderId="8" xfId="1" applyNumberFormat="1" applyFont="1" applyBorder="1" applyAlignment="1">
      <alignment horizontal="right" vertical="top"/>
    </xf>
    <xf numFmtId="176" fontId="10" fillId="0" borderId="9" xfId="1" applyNumberFormat="1" applyFont="1" applyBorder="1" applyAlignment="1"/>
    <xf numFmtId="176" fontId="10" fillId="0" borderId="8" xfId="1" applyNumberFormat="1" applyFont="1" applyBorder="1" applyAlignment="1"/>
    <xf numFmtId="176" fontId="9" fillId="0" borderId="9" xfId="1" applyNumberFormat="1" applyFont="1" applyBorder="1" applyAlignment="1">
      <alignment horizontal="right" vertical="top"/>
    </xf>
    <xf numFmtId="176" fontId="9" fillId="0" borderId="4" xfId="1" applyNumberFormat="1" applyFont="1" applyBorder="1" applyAlignment="1">
      <alignment horizontal="right" vertical="top"/>
    </xf>
    <xf numFmtId="43" fontId="9" fillId="0" borderId="4" xfId="1" applyFont="1" applyBorder="1" applyAlignment="1">
      <alignment horizontal="left" vertical="top"/>
    </xf>
    <xf numFmtId="176" fontId="6" fillId="0" borderId="4" xfId="3" applyNumberFormat="1" applyFont="1" applyBorder="1">
      <alignment vertical="center"/>
    </xf>
    <xf numFmtId="176" fontId="9" fillId="0" borderId="4" xfId="1" applyNumberFormat="1" applyFont="1" applyBorder="1" applyAlignment="1">
      <alignment vertical="top"/>
    </xf>
    <xf numFmtId="176" fontId="9" fillId="3" borderId="10" xfId="1" applyNumberFormat="1" applyFont="1" applyFill="1" applyBorder="1" applyAlignment="1">
      <alignment horizontal="left" vertical="top"/>
    </xf>
    <xf numFmtId="176" fontId="9" fillId="3" borderId="11" xfId="1" applyNumberFormat="1" applyFont="1" applyFill="1" applyBorder="1" applyAlignment="1">
      <alignment horizontal="right" vertical="top"/>
    </xf>
    <xf numFmtId="176" fontId="9" fillId="3" borderId="12" xfId="1" applyNumberFormat="1" applyFont="1" applyFill="1" applyBorder="1" applyAlignment="1">
      <alignment horizontal="right" vertical="top"/>
    </xf>
    <xf numFmtId="176" fontId="10" fillId="0" borderId="13" xfId="1" applyNumberFormat="1" applyFont="1" applyBorder="1" applyAlignment="1"/>
    <xf numFmtId="176" fontId="10" fillId="0" borderId="14" xfId="1" applyNumberFormat="1" applyFont="1" applyBorder="1" applyAlignment="1"/>
    <xf numFmtId="176" fontId="9" fillId="0" borderId="4" xfId="1" applyNumberFormat="1" applyFont="1" applyFill="1" applyBorder="1" applyAlignment="1">
      <alignment horizontal="left" vertical="top"/>
    </xf>
    <xf numFmtId="176" fontId="9" fillId="3" borderId="15" xfId="1" applyNumberFormat="1" applyFont="1" applyFill="1" applyBorder="1" applyAlignment="1">
      <alignment horizontal="left" vertical="top"/>
    </xf>
    <xf numFmtId="176" fontId="9" fillId="3" borderId="15" xfId="1" applyNumberFormat="1" applyFont="1" applyFill="1" applyBorder="1" applyAlignment="1">
      <alignment horizontal="right" vertical="top"/>
    </xf>
    <xf numFmtId="176" fontId="9" fillId="3" borderId="16" xfId="1" applyNumberFormat="1" applyFont="1" applyFill="1" applyBorder="1" applyAlignment="1">
      <alignment horizontal="right" vertical="top"/>
    </xf>
    <xf numFmtId="176" fontId="9" fillId="3" borderId="17" xfId="1" applyNumberFormat="1" applyFont="1" applyFill="1" applyBorder="1" applyAlignment="1">
      <alignment horizontal="right" vertical="top"/>
    </xf>
    <xf numFmtId="176" fontId="10" fillId="3" borderId="18" xfId="1" applyNumberFormat="1" applyFont="1" applyFill="1" applyBorder="1" applyAlignment="1"/>
    <xf numFmtId="176" fontId="10" fillId="3" borderId="19" xfId="1" applyNumberFormat="1" applyFont="1" applyFill="1" applyBorder="1" applyAlignment="1"/>
    <xf numFmtId="176" fontId="9" fillId="3" borderId="20" xfId="1" applyNumberFormat="1" applyFont="1" applyFill="1" applyBorder="1" applyAlignment="1">
      <alignment horizontal="left" vertical="top"/>
    </xf>
    <xf numFmtId="176" fontId="10" fillId="3" borderId="21" xfId="1" applyNumberFormat="1" applyFont="1" applyFill="1" applyBorder="1" applyAlignment="1"/>
    <xf numFmtId="176" fontId="9" fillId="3" borderId="22" xfId="1" applyNumberFormat="1" applyFont="1" applyFill="1" applyBorder="1" applyAlignment="1">
      <alignment horizontal="right" vertical="top"/>
    </xf>
    <xf numFmtId="176" fontId="10" fillId="3" borderId="23" xfId="1" applyNumberFormat="1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4" fillId="0" borderId="32" xfId="4" applyFont="1" applyBorder="1" applyAlignment="1">
      <alignment vertical="center" shrinkToFit="1"/>
    </xf>
    <xf numFmtId="176" fontId="14" fillId="0" borderId="33" xfId="4" applyNumberFormat="1" applyFont="1" applyBorder="1" applyAlignment="1">
      <alignment vertical="center"/>
    </xf>
    <xf numFmtId="176" fontId="14" fillId="0" borderId="34" xfId="4" applyNumberFormat="1" applyFont="1" applyBorder="1" applyAlignment="1">
      <alignment vertical="center"/>
    </xf>
    <xf numFmtId="176" fontId="14" fillId="0" borderId="35" xfId="4" applyNumberFormat="1" applyFont="1" applyBorder="1" applyAlignment="1">
      <alignment horizontal="right" vertical="center"/>
    </xf>
    <xf numFmtId="0" fontId="14" fillId="0" borderId="28" xfId="4" applyFont="1" applyBorder="1" applyAlignment="1">
      <alignment vertical="center" shrinkToFit="1"/>
    </xf>
    <xf numFmtId="176" fontId="14" fillId="0" borderId="29" xfId="4" applyNumberFormat="1" applyFont="1" applyBorder="1" applyAlignment="1">
      <alignment vertical="center"/>
    </xf>
    <xf numFmtId="176" fontId="14" fillId="0" borderId="30" xfId="4" applyNumberFormat="1" applyFont="1" applyBorder="1" applyAlignment="1">
      <alignment vertical="center"/>
    </xf>
    <xf numFmtId="176" fontId="14" fillId="0" borderId="31" xfId="4" applyNumberFormat="1" applyFont="1" applyBorder="1" applyAlignment="1">
      <alignment vertical="center"/>
    </xf>
    <xf numFmtId="176" fontId="10" fillId="0" borderId="30" xfId="4" applyNumberFormat="1" applyFont="1" applyBorder="1" applyAlignment="1">
      <alignment horizontal="right" vertical="center"/>
    </xf>
    <xf numFmtId="0" fontId="14" fillId="0" borderId="0" xfId="0" applyFont="1" applyAlignment="1"/>
    <xf numFmtId="0" fontId="10" fillId="0" borderId="28" xfId="4" applyFont="1" applyBorder="1" applyAlignment="1">
      <alignment vertical="center" shrinkToFit="1"/>
    </xf>
    <xf numFmtId="176" fontId="10" fillId="0" borderId="29" xfId="4" applyNumberFormat="1" applyFont="1" applyBorder="1" applyAlignment="1">
      <alignment vertical="center"/>
    </xf>
    <xf numFmtId="176" fontId="10" fillId="0" borderId="31" xfId="4" applyNumberFormat="1" applyFont="1" applyBorder="1" applyAlignment="1">
      <alignment vertical="center"/>
    </xf>
    <xf numFmtId="176" fontId="10" fillId="0" borderId="30" xfId="4" applyNumberFormat="1" applyFont="1" applyBorder="1" applyAlignment="1">
      <alignment vertical="center"/>
    </xf>
    <xf numFmtId="178" fontId="10" fillId="0" borderId="0" xfId="4" applyNumberFormat="1" applyFont="1"/>
    <xf numFmtId="176" fontId="10" fillId="0" borderId="31" xfId="4" applyNumberFormat="1" applyFont="1" applyBorder="1" applyAlignment="1">
      <alignment horizontal="right" vertical="center"/>
    </xf>
    <xf numFmtId="176" fontId="14" fillId="0" borderId="31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vertical="center" shrinkToFit="1"/>
    </xf>
    <xf numFmtId="176" fontId="10" fillId="0" borderId="37" xfId="4" applyNumberFormat="1" applyFont="1" applyBorder="1" applyAlignment="1">
      <alignment vertical="center"/>
    </xf>
    <xf numFmtId="176" fontId="14" fillId="0" borderId="38" xfId="4" applyNumberFormat="1" applyFont="1" applyBorder="1" applyAlignment="1">
      <alignment vertical="center"/>
    </xf>
    <xf numFmtId="176" fontId="10" fillId="0" borderId="39" xfId="4" applyNumberFormat="1" applyFont="1" applyBorder="1" applyAlignment="1">
      <alignment horizontal="right" vertical="center"/>
    </xf>
    <xf numFmtId="176" fontId="10" fillId="0" borderId="38" xfId="4" applyNumberFormat="1" applyFont="1" applyBorder="1" applyAlignment="1">
      <alignment vertical="center"/>
    </xf>
    <xf numFmtId="176" fontId="10" fillId="0" borderId="0" xfId="0" applyNumberFormat="1" applyFont="1" applyAlignment="1"/>
    <xf numFmtId="0" fontId="2" fillId="0" borderId="0" xfId="0" applyFont="1" applyAlignment="1">
      <alignment horizontal="center"/>
    </xf>
    <xf numFmtId="176" fontId="6" fillId="0" borderId="0" xfId="3" applyNumberFormat="1" applyFont="1" applyAlignment="1">
      <alignment horizontal="center" vertical="center"/>
    </xf>
    <xf numFmtId="176" fontId="6" fillId="2" borderId="1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3" fillId="4" borderId="24" xfId="3" applyNumberFormat="1" applyFont="1" applyFill="1" applyBorder="1" applyAlignment="1">
      <alignment horizontal="center" vertical="center"/>
    </xf>
    <xf numFmtId="176" fontId="13" fillId="4" borderId="28" xfId="3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176" fontId="13" fillId="4" borderId="29" xfId="3" applyNumberFormat="1" applyFont="1" applyFill="1" applyBorder="1" applyAlignment="1">
      <alignment horizontal="center" vertical="center"/>
    </xf>
    <xf numFmtId="176" fontId="13" fillId="4" borderId="30" xfId="3" applyNumberFormat="1" applyFont="1" applyFill="1" applyBorder="1" applyAlignment="1">
      <alignment horizontal="center" vertical="center"/>
    </xf>
    <xf numFmtId="176" fontId="13" fillId="4" borderId="31" xfId="3" applyNumberFormat="1" applyFont="1" applyFill="1" applyBorder="1" applyAlignment="1">
      <alignment horizontal="center" vertical="center"/>
    </xf>
  </cellXfs>
  <cellStyles count="5">
    <cellStyle name="백분율" xfId="2" builtinId="5"/>
    <cellStyle name="쉼표" xfId="1" builtinId="3"/>
    <cellStyle name="쉼표 [0] 2" xfId="4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F25" sqref="F25"/>
    </sheetView>
  </sheetViews>
  <sheetFormatPr defaultRowHeight="16.5" x14ac:dyDescent="0.3"/>
  <cols>
    <col min="1" max="1" width="25" style="2" customWidth="1"/>
    <col min="2" max="5" width="16.25" style="2" customWidth="1"/>
    <col min="6" max="6" width="9" style="1"/>
    <col min="7" max="7" width="15.5" style="1" customWidth="1"/>
    <col min="8" max="8" width="15.75" style="1" customWidth="1"/>
    <col min="9" max="9" width="18" style="1" customWidth="1"/>
    <col min="10" max="10" width="15.875" style="1" customWidth="1"/>
    <col min="11" max="16384" width="9" style="1"/>
  </cols>
  <sheetData>
    <row r="1" spans="1:5" x14ac:dyDescent="0.3">
      <c r="A1" s="64" t="s">
        <v>0</v>
      </c>
      <c r="B1" s="64"/>
      <c r="C1" s="64"/>
      <c r="D1" s="64"/>
      <c r="E1" s="64"/>
    </row>
    <row r="2" spans="1:5" x14ac:dyDescent="0.3">
      <c r="A2" s="65" t="s">
        <v>1</v>
      </c>
      <c r="B2" s="65"/>
      <c r="C2" s="65"/>
      <c r="D2" s="65"/>
      <c r="E2" s="65"/>
    </row>
    <row r="3" spans="1:5" x14ac:dyDescent="0.3">
      <c r="A3" s="65" t="s">
        <v>2</v>
      </c>
      <c r="B3" s="65"/>
      <c r="C3" s="65"/>
      <c r="D3" s="65"/>
      <c r="E3" s="65"/>
    </row>
    <row r="4" spans="1:5" x14ac:dyDescent="0.3">
      <c r="A4" s="2" t="s">
        <v>3</v>
      </c>
      <c r="C4" s="3"/>
      <c r="E4" s="3" t="s">
        <v>4</v>
      </c>
    </row>
    <row r="5" spans="1:5" x14ac:dyDescent="0.3">
      <c r="A5" s="66" t="s">
        <v>5</v>
      </c>
      <c r="B5" s="66" t="s">
        <v>6</v>
      </c>
      <c r="C5" s="66"/>
      <c r="D5" s="66" t="s">
        <v>7</v>
      </c>
      <c r="E5" s="66"/>
    </row>
    <row r="6" spans="1:5" x14ac:dyDescent="0.3">
      <c r="A6" s="66"/>
      <c r="B6" s="66" t="s">
        <v>8</v>
      </c>
      <c r="C6" s="66"/>
      <c r="D6" s="66" t="s">
        <v>8</v>
      </c>
      <c r="E6" s="66"/>
    </row>
    <row r="7" spans="1:5" x14ac:dyDescent="0.3">
      <c r="A7" s="4" t="s">
        <v>9</v>
      </c>
      <c r="B7" s="4"/>
      <c r="C7" s="4"/>
      <c r="D7" s="4"/>
      <c r="E7" s="4"/>
    </row>
    <row r="8" spans="1:5" x14ac:dyDescent="0.3">
      <c r="A8" s="5" t="s">
        <v>10</v>
      </c>
      <c r="B8" s="5"/>
      <c r="C8" s="5">
        <f>C9+C20</f>
        <v>27766030961</v>
      </c>
      <c r="D8" s="5"/>
      <c r="E8" s="5">
        <v>20073884943</v>
      </c>
    </row>
    <row r="9" spans="1:5" x14ac:dyDescent="0.3">
      <c r="A9" s="5" t="s">
        <v>11</v>
      </c>
      <c r="B9" s="5"/>
      <c r="C9" s="5">
        <f>SUM(B10:B19)</f>
        <v>27747504416</v>
      </c>
      <c r="D9" s="5"/>
      <c r="E9" s="5">
        <v>20073884943</v>
      </c>
    </row>
    <row r="10" spans="1:5" x14ac:dyDescent="0.3">
      <c r="A10" s="5" t="s">
        <v>12</v>
      </c>
      <c r="B10" s="5">
        <v>21815952459</v>
      </c>
      <c r="C10" s="5"/>
      <c r="D10" s="5">
        <v>18879863401</v>
      </c>
      <c r="E10" s="5"/>
    </row>
    <row r="11" spans="1:5" x14ac:dyDescent="0.3">
      <c r="A11" s="5" t="s">
        <v>13</v>
      </c>
      <c r="B11" s="5">
        <v>5281896076</v>
      </c>
      <c r="C11" s="5"/>
      <c r="D11" s="5">
        <v>277614037</v>
      </c>
      <c r="E11" s="5"/>
    </row>
    <row r="12" spans="1:5" x14ac:dyDescent="0.3">
      <c r="A12" s="5" t="s">
        <v>14</v>
      </c>
      <c r="B12" s="5">
        <v>7234000</v>
      </c>
      <c r="C12" s="5"/>
      <c r="D12" s="5">
        <v>7166000</v>
      </c>
      <c r="E12" s="5"/>
    </row>
    <row r="13" spans="1:5" x14ac:dyDescent="0.3">
      <c r="A13" s="5" t="s">
        <v>15</v>
      </c>
      <c r="B13" s="5">
        <v>-6860000</v>
      </c>
      <c r="C13" s="5"/>
      <c r="D13" s="5">
        <v>-6860000</v>
      </c>
      <c r="E13" s="5"/>
    </row>
    <row r="14" spans="1:5" x14ac:dyDescent="0.3">
      <c r="A14" s="5" t="s">
        <v>16</v>
      </c>
      <c r="B14" s="5">
        <v>334478540</v>
      </c>
      <c r="C14" s="5"/>
      <c r="D14" s="5">
        <v>417673798</v>
      </c>
      <c r="E14" s="5"/>
    </row>
    <row r="15" spans="1:5" x14ac:dyDescent="0.3">
      <c r="A15" s="5" t="s">
        <v>15</v>
      </c>
      <c r="B15" s="5">
        <v>0</v>
      </c>
      <c r="C15" s="5"/>
      <c r="D15" s="5">
        <v>0</v>
      </c>
      <c r="E15" s="5"/>
    </row>
    <row r="16" spans="1:5" x14ac:dyDescent="0.3">
      <c r="A16" s="5" t="s">
        <v>17</v>
      </c>
      <c r="B16" s="5">
        <v>247571232</v>
      </c>
      <c r="C16" s="5"/>
      <c r="D16" s="5">
        <v>432915271</v>
      </c>
      <c r="E16" s="5"/>
    </row>
    <row r="17" spans="1:5" x14ac:dyDescent="0.3">
      <c r="A17" s="5" t="s">
        <v>18</v>
      </c>
      <c r="B17" s="5">
        <v>3622000</v>
      </c>
      <c r="C17" s="5"/>
      <c r="D17" s="5">
        <v>17721682</v>
      </c>
      <c r="E17" s="5"/>
    </row>
    <row r="18" spans="1:5" x14ac:dyDescent="0.3">
      <c r="A18" s="5" t="s">
        <v>19</v>
      </c>
      <c r="B18" s="5">
        <v>37282610</v>
      </c>
      <c r="C18" s="5"/>
      <c r="D18" s="5">
        <v>31120850</v>
      </c>
      <c r="E18" s="5"/>
    </row>
    <row r="19" spans="1:5" x14ac:dyDescent="0.3">
      <c r="A19" s="5" t="s">
        <v>20</v>
      </c>
      <c r="B19" s="5">
        <v>26327499</v>
      </c>
      <c r="C19" s="5"/>
      <c r="D19" s="5">
        <v>16669904</v>
      </c>
      <c r="E19" s="5"/>
    </row>
    <row r="20" spans="1:5" x14ac:dyDescent="0.3">
      <c r="A20" s="5" t="s">
        <v>21</v>
      </c>
      <c r="B20" s="5"/>
      <c r="C20" s="5">
        <f>B21</f>
        <v>18526545</v>
      </c>
      <c r="D20" s="5"/>
      <c r="E20" s="5">
        <v>0</v>
      </c>
    </row>
    <row r="21" spans="1:5" x14ac:dyDescent="0.3">
      <c r="A21" s="5" t="s">
        <v>22</v>
      </c>
      <c r="B21" s="5">
        <v>18526545</v>
      </c>
      <c r="C21" s="5"/>
      <c r="D21" s="5">
        <v>0</v>
      </c>
      <c r="E21" s="5"/>
    </row>
    <row r="22" spans="1:5" x14ac:dyDescent="0.3">
      <c r="A22" s="5" t="s">
        <v>23</v>
      </c>
      <c r="B22" s="5"/>
      <c r="C22" s="5">
        <f>C23+C26+C38</f>
        <v>13017914626</v>
      </c>
      <c r="D22" s="5"/>
      <c r="E22" s="5">
        <v>16662049659</v>
      </c>
    </row>
    <row r="23" spans="1:5" x14ac:dyDescent="0.3">
      <c r="A23" s="5" t="s">
        <v>24</v>
      </c>
      <c r="B23" s="5"/>
      <c r="C23" s="5">
        <f>SUM(B24:B25)</f>
        <v>7924292318</v>
      </c>
      <c r="D23" s="5"/>
      <c r="E23" s="5">
        <v>12424292318</v>
      </c>
    </row>
    <row r="24" spans="1:5" x14ac:dyDescent="0.3">
      <c r="A24" s="5" t="s">
        <v>25</v>
      </c>
      <c r="B24" s="5">
        <v>7023892318</v>
      </c>
      <c r="C24" s="5"/>
      <c r="D24" s="5">
        <v>11523892318</v>
      </c>
      <c r="E24" s="5"/>
    </row>
    <row r="25" spans="1:5" x14ac:dyDescent="0.3">
      <c r="A25" s="5" t="s">
        <v>26</v>
      </c>
      <c r="B25" s="5">
        <v>900400000</v>
      </c>
      <c r="C25" s="5"/>
      <c r="D25" s="5">
        <v>900400000</v>
      </c>
      <c r="E25" s="5"/>
    </row>
    <row r="26" spans="1:5" x14ac:dyDescent="0.3">
      <c r="A26" s="5" t="s">
        <v>27</v>
      </c>
      <c r="B26" s="5"/>
      <c r="C26" s="5">
        <f>SUM(B27:B37)</f>
        <v>5012674225</v>
      </c>
      <c r="D26" s="5"/>
      <c r="E26" s="5">
        <v>4096748236</v>
      </c>
    </row>
    <row r="27" spans="1:5" x14ac:dyDescent="0.3">
      <c r="A27" s="5" t="s">
        <v>28</v>
      </c>
      <c r="B27" s="5">
        <v>3178962219</v>
      </c>
      <c r="C27" s="5"/>
      <c r="D27" s="5">
        <v>3178962219</v>
      </c>
      <c r="E27" s="5"/>
    </row>
    <row r="28" spans="1:5" x14ac:dyDescent="0.3">
      <c r="A28" s="5" t="s">
        <v>29</v>
      </c>
      <c r="B28" s="5">
        <v>1664168240</v>
      </c>
      <c r="C28" s="5"/>
      <c r="D28" s="5">
        <v>0</v>
      </c>
      <c r="E28" s="5"/>
    </row>
    <row r="29" spans="1:5" x14ac:dyDescent="0.3">
      <c r="A29" s="5" t="s">
        <v>30</v>
      </c>
      <c r="B29" s="5">
        <v>-6934034</v>
      </c>
      <c r="C29" s="5"/>
      <c r="D29" s="5">
        <v>0</v>
      </c>
      <c r="E29" s="5"/>
    </row>
    <row r="30" spans="1:5" x14ac:dyDescent="0.3">
      <c r="A30" s="6" t="s">
        <v>31</v>
      </c>
      <c r="B30" s="6">
        <v>235060455</v>
      </c>
      <c r="C30" s="5"/>
      <c r="D30" s="5">
        <v>160853637</v>
      </c>
      <c r="E30" s="5"/>
    </row>
    <row r="31" spans="1:5" x14ac:dyDescent="0.3">
      <c r="A31" s="6" t="s">
        <v>32</v>
      </c>
      <c r="B31" s="6">
        <v>-165144648</v>
      </c>
      <c r="C31" s="5"/>
      <c r="D31" s="5">
        <v>-135080499</v>
      </c>
      <c r="E31" s="5"/>
    </row>
    <row r="32" spans="1:5" hidden="1" x14ac:dyDescent="0.3">
      <c r="A32" s="5" t="s">
        <v>33</v>
      </c>
      <c r="B32" s="5">
        <v>0</v>
      </c>
      <c r="C32" s="5"/>
      <c r="D32" s="5">
        <v>0</v>
      </c>
      <c r="E32" s="5"/>
    </row>
    <row r="33" spans="1:5" x14ac:dyDescent="0.3">
      <c r="A33" s="5" t="s">
        <v>34</v>
      </c>
      <c r="B33" s="5">
        <v>0</v>
      </c>
      <c r="C33" s="5"/>
      <c r="D33" s="5">
        <v>0</v>
      </c>
      <c r="E33" s="5"/>
    </row>
    <row r="34" spans="1:5" x14ac:dyDescent="0.3">
      <c r="A34" s="5" t="s">
        <v>30</v>
      </c>
      <c r="B34" s="5">
        <v>0</v>
      </c>
      <c r="C34" s="5"/>
      <c r="D34" s="5">
        <v>0</v>
      </c>
      <c r="E34" s="5"/>
    </row>
    <row r="35" spans="1:5" x14ac:dyDescent="0.3">
      <c r="A35" s="5" t="s">
        <v>35</v>
      </c>
      <c r="B35" s="5">
        <v>271025536</v>
      </c>
      <c r="C35" s="5"/>
      <c r="D35" s="5">
        <v>288525156</v>
      </c>
      <c r="E35" s="5"/>
    </row>
    <row r="36" spans="1:5" x14ac:dyDescent="0.3">
      <c r="A36" s="5" t="s">
        <v>30</v>
      </c>
      <c r="B36" s="5">
        <v>-164463543</v>
      </c>
      <c r="C36" s="5"/>
      <c r="D36" s="5">
        <v>-176252717</v>
      </c>
      <c r="E36" s="5"/>
    </row>
    <row r="37" spans="1:5" x14ac:dyDescent="0.3">
      <c r="A37" s="5" t="s">
        <v>36</v>
      </c>
      <c r="B37" s="5">
        <v>0</v>
      </c>
      <c r="C37" s="5"/>
      <c r="D37" s="5">
        <v>779740440</v>
      </c>
      <c r="E37" s="5"/>
    </row>
    <row r="38" spans="1:5" x14ac:dyDescent="0.3">
      <c r="A38" s="5" t="s">
        <v>37</v>
      </c>
      <c r="B38" s="5"/>
      <c r="C38" s="5">
        <f>B39+B40</f>
        <v>80948083</v>
      </c>
      <c r="D38" s="5"/>
      <c r="E38" s="5">
        <v>141009105</v>
      </c>
    </row>
    <row r="39" spans="1:5" x14ac:dyDescent="0.3">
      <c r="A39" s="5" t="s">
        <v>38</v>
      </c>
      <c r="B39" s="5">
        <v>80948083</v>
      </c>
      <c r="C39" s="5"/>
      <c r="D39" s="5">
        <v>141009105</v>
      </c>
      <c r="E39" s="5"/>
    </row>
    <row r="40" spans="1:5" x14ac:dyDescent="0.3">
      <c r="A40" s="5" t="s">
        <v>39</v>
      </c>
      <c r="B40" s="5">
        <v>0</v>
      </c>
      <c r="C40" s="5"/>
      <c r="D40" s="5">
        <v>0</v>
      </c>
      <c r="E40" s="5"/>
    </row>
    <row r="41" spans="1:5" x14ac:dyDescent="0.3">
      <c r="A41" s="7" t="s">
        <v>40</v>
      </c>
      <c r="B41" s="7"/>
      <c r="C41" s="7">
        <f>C8+C22</f>
        <v>40783945587</v>
      </c>
      <c r="D41" s="7"/>
      <c r="E41" s="7">
        <v>36735934602</v>
      </c>
    </row>
    <row r="42" spans="1:5" x14ac:dyDescent="0.3">
      <c r="A42" s="5" t="s">
        <v>41</v>
      </c>
      <c r="B42" s="5"/>
      <c r="C42" s="5"/>
      <c r="D42" s="5"/>
      <c r="E42" s="5"/>
    </row>
    <row r="43" spans="1:5" x14ac:dyDescent="0.3">
      <c r="A43" s="5" t="s">
        <v>42</v>
      </c>
      <c r="B43" s="5"/>
      <c r="C43" s="5">
        <f>SUM(B44:B50)</f>
        <v>14130773129</v>
      </c>
      <c r="D43" s="5"/>
      <c r="E43" s="5">
        <v>12530639981</v>
      </c>
    </row>
    <row r="44" spans="1:5" x14ac:dyDescent="0.3">
      <c r="A44" s="5" t="s">
        <v>43</v>
      </c>
      <c r="B44" s="5">
        <v>0</v>
      </c>
      <c r="C44" s="5"/>
      <c r="D44" s="5">
        <v>0</v>
      </c>
      <c r="E44" s="5"/>
    </row>
    <row r="45" spans="1:5" x14ac:dyDescent="0.3">
      <c r="A45" s="5" t="s">
        <v>44</v>
      </c>
      <c r="B45" s="5">
        <v>719503400</v>
      </c>
      <c r="C45" s="5"/>
      <c r="D45" s="5">
        <v>556509884</v>
      </c>
      <c r="E45" s="5"/>
    </row>
    <row r="46" spans="1:5" x14ac:dyDescent="0.3">
      <c r="A46" s="5" t="s">
        <v>45</v>
      </c>
      <c r="B46" s="5">
        <v>211070295</v>
      </c>
      <c r="C46" s="5"/>
      <c r="D46" s="5">
        <v>328416874</v>
      </c>
      <c r="E46" s="5"/>
    </row>
    <row r="47" spans="1:5" x14ac:dyDescent="0.3">
      <c r="A47" s="5" t="s">
        <v>46</v>
      </c>
      <c r="B47" s="5">
        <v>179700830</v>
      </c>
      <c r="C47" s="5"/>
      <c r="D47" s="5">
        <v>183084086</v>
      </c>
      <c r="E47" s="5"/>
    </row>
    <row r="48" spans="1:5" x14ac:dyDescent="0.3">
      <c r="A48" s="5" t="s">
        <v>47</v>
      </c>
      <c r="B48" s="5">
        <v>177924732</v>
      </c>
      <c r="C48" s="5"/>
      <c r="D48" s="5">
        <v>137162265</v>
      </c>
      <c r="E48" s="5"/>
    </row>
    <row r="49" spans="1:5" x14ac:dyDescent="0.3">
      <c r="A49" s="5" t="s">
        <v>48</v>
      </c>
      <c r="B49" s="5">
        <v>331425553</v>
      </c>
      <c r="C49" s="5"/>
      <c r="D49" s="5">
        <v>357808218</v>
      </c>
      <c r="E49" s="5"/>
    </row>
    <row r="50" spans="1:5" x14ac:dyDescent="0.3">
      <c r="A50" s="5" t="s">
        <v>49</v>
      </c>
      <c r="B50" s="5">
        <v>12511148319</v>
      </c>
      <c r="C50" s="5"/>
      <c r="D50" s="5">
        <v>10967658654</v>
      </c>
      <c r="E50" s="5"/>
    </row>
    <row r="51" spans="1:5" x14ac:dyDescent="0.3">
      <c r="A51" s="5" t="s">
        <v>50</v>
      </c>
      <c r="B51" s="5"/>
      <c r="C51" s="5">
        <f>SUM(B52:B54)</f>
        <v>2621775454</v>
      </c>
      <c r="D51" s="5"/>
      <c r="E51" s="5">
        <v>2471875846</v>
      </c>
    </row>
    <row r="52" spans="1:5" x14ac:dyDescent="0.3">
      <c r="A52" s="5" t="s">
        <v>51</v>
      </c>
      <c r="B52" s="5">
        <v>14308333</v>
      </c>
      <c r="C52" s="5"/>
      <c r="D52" s="5">
        <v>31599166</v>
      </c>
      <c r="E52" s="5"/>
    </row>
    <row r="53" spans="1:5" x14ac:dyDescent="0.3">
      <c r="A53" s="5" t="s">
        <v>52</v>
      </c>
      <c r="B53" s="5">
        <v>2209052068</v>
      </c>
      <c r="C53" s="5"/>
      <c r="D53" s="5">
        <v>1857897657</v>
      </c>
      <c r="E53" s="5"/>
    </row>
    <row r="54" spans="1:5" x14ac:dyDescent="0.3">
      <c r="A54" s="5" t="s">
        <v>53</v>
      </c>
      <c r="B54" s="5">
        <v>398415053</v>
      </c>
      <c r="C54" s="5"/>
      <c r="D54" s="5">
        <v>582379023</v>
      </c>
      <c r="E54" s="5"/>
    </row>
    <row r="55" spans="1:5" x14ac:dyDescent="0.3">
      <c r="A55" s="5" t="s">
        <v>54</v>
      </c>
      <c r="B55" s="5" t="s">
        <v>55</v>
      </c>
      <c r="C55" s="5">
        <f>C43+C51</f>
        <v>16752548583</v>
      </c>
      <c r="D55" s="5" t="s">
        <v>55</v>
      </c>
      <c r="E55" s="5">
        <v>15002515827</v>
      </c>
    </row>
    <row r="56" spans="1:5" x14ac:dyDescent="0.3">
      <c r="A56" s="5" t="s">
        <v>56</v>
      </c>
      <c r="B56" s="5"/>
      <c r="C56" s="5"/>
      <c r="D56" s="5"/>
      <c r="E56" s="5"/>
    </row>
    <row r="57" spans="1:5" x14ac:dyDescent="0.3">
      <c r="A57" s="5" t="s">
        <v>57</v>
      </c>
      <c r="B57" s="5"/>
      <c r="C57" s="5">
        <f>B58</f>
        <v>70000000</v>
      </c>
      <c r="D57" s="5"/>
      <c r="E57" s="5">
        <v>70000000</v>
      </c>
    </row>
    <row r="58" spans="1:5" x14ac:dyDescent="0.3">
      <c r="A58" s="5" t="s">
        <v>58</v>
      </c>
      <c r="B58" s="5">
        <v>70000000</v>
      </c>
      <c r="C58" s="5"/>
      <c r="D58" s="5">
        <v>70000000</v>
      </c>
      <c r="E58" s="5"/>
    </row>
    <row r="59" spans="1:5" x14ac:dyDescent="0.3">
      <c r="A59" s="5" t="s">
        <v>59</v>
      </c>
      <c r="B59" s="5"/>
      <c r="C59" s="5">
        <f>SUM(B60:B61)</f>
        <v>23961397004</v>
      </c>
      <c r="D59" s="5"/>
      <c r="E59" s="5">
        <v>21663418775</v>
      </c>
    </row>
    <row r="60" spans="1:5" x14ac:dyDescent="0.3">
      <c r="A60" s="5" t="s">
        <v>60</v>
      </c>
      <c r="B60" s="5">
        <v>21663418775</v>
      </c>
      <c r="C60" s="5"/>
      <c r="D60" s="5">
        <v>19270710804</v>
      </c>
      <c r="E60" s="5"/>
    </row>
    <row r="61" spans="1:5" x14ac:dyDescent="0.3">
      <c r="A61" s="5" t="s">
        <v>61</v>
      </c>
      <c r="B61" s="5">
        <v>2297978229</v>
      </c>
      <c r="C61" s="5"/>
      <c r="D61" s="5">
        <v>2392707971</v>
      </c>
      <c r="E61" s="5"/>
    </row>
    <row r="62" spans="1:5" x14ac:dyDescent="0.3">
      <c r="A62" s="5" t="s">
        <v>62</v>
      </c>
      <c r="B62" s="5" t="s">
        <v>55</v>
      </c>
      <c r="C62" s="5">
        <f>C57+C59</f>
        <v>24031397004</v>
      </c>
      <c r="D62" s="5" t="s">
        <v>55</v>
      </c>
      <c r="E62" s="5">
        <v>21733418775</v>
      </c>
    </row>
    <row r="63" spans="1:5" x14ac:dyDescent="0.3">
      <c r="A63" s="7" t="s">
        <v>63</v>
      </c>
      <c r="B63" s="7" t="s">
        <v>55</v>
      </c>
      <c r="C63" s="7">
        <f>C55+C62</f>
        <v>40783945587</v>
      </c>
      <c r="D63" s="7" t="s">
        <v>55</v>
      </c>
      <c r="E63" s="7">
        <v>36735934602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sqref="A1:XFD1048576"/>
    </sheetView>
  </sheetViews>
  <sheetFormatPr defaultRowHeight="16.5" x14ac:dyDescent="0.3"/>
  <cols>
    <col min="1" max="1" width="26.75" style="1" customWidth="1"/>
    <col min="2" max="5" width="16.75" style="1" customWidth="1"/>
    <col min="6" max="8" width="9" style="1"/>
    <col min="9" max="10" width="12.625" style="8" bestFit="1" customWidth="1"/>
    <col min="11" max="11" width="9" style="8"/>
    <col min="12" max="12" width="12.625" style="8" bestFit="1" customWidth="1"/>
    <col min="13" max="13" width="9" style="9"/>
    <col min="14" max="16384" width="9" style="1"/>
  </cols>
  <sheetData>
    <row r="1" spans="1:5" x14ac:dyDescent="0.3">
      <c r="A1" s="64" t="s">
        <v>64</v>
      </c>
      <c r="B1" s="64"/>
      <c r="C1" s="64"/>
      <c r="D1" s="64"/>
      <c r="E1" s="64"/>
    </row>
    <row r="2" spans="1:5" x14ac:dyDescent="0.3">
      <c r="A2" s="65" t="s">
        <v>65</v>
      </c>
      <c r="B2" s="65"/>
      <c r="C2" s="65"/>
      <c r="D2" s="65"/>
      <c r="E2" s="65"/>
    </row>
    <row r="3" spans="1:5" x14ac:dyDescent="0.3">
      <c r="A3" s="65" t="s">
        <v>66</v>
      </c>
      <c r="B3" s="65"/>
      <c r="C3" s="65"/>
      <c r="D3" s="65"/>
      <c r="E3" s="65"/>
    </row>
    <row r="4" spans="1:5" x14ac:dyDescent="0.3">
      <c r="A4" s="2" t="s">
        <v>67</v>
      </c>
      <c r="B4" s="2"/>
      <c r="C4" s="3"/>
      <c r="D4" s="2"/>
      <c r="E4" s="3" t="s">
        <v>4</v>
      </c>
    </row>
    <row r="5" spans="1:5" x14ac:dyDescent="0.3">
      <c r="A5" s="66" t="s">
        <v>5</v>
      </c>
      <c r="B5" s="66" t="s">
        <v>68</v>
      </c>
      <c r="C5" s="66"/>
      <c r="D5" s="66" t="s">
        <v>69</v>
      </c>
      <c r="E5" s="66"/>
    </row>
    <row r="6" spans="1:5" x14ac:dyDescent="0.3">
      <c r="A6" s="66"/>
      <c r="B6" s="66" t="s">
        <v>8</v>
      </c>
      <c r="C6" s="66"/>
      <c r="D6" s="66" t="s">
        <v>8</v>
      </c>
      <c r="E6" s="66"/>
    </row>
    <row r="7" spans="1:5" x14ac:dyDescent="0.3">
      <c r="A7" s="10" t="s">
        <v>70</v>
      </c>
      <c r="B7" s="11"/>
      <c r="C7" s="12">
        <f>C8+C11+C18+C13+C16</f>
        <v>14894095310</v>
      </c>
      <c r="D7" s="13"/>
      <c r="E7" s="12">
        <v>14360002963</v>
      </c>
    </row>
    <row r="8" spans="1:5" x14ac:dyDescent="0.3">
      <c r="A8" s="10" t="s">
        <v>71</v>
      </c>
      <c r="B8" s="14"/>
      <c r="C8" s="15">
        <f>SUM(B9:B10)</f>
        <v>12284146027</v>
      </c>
      <c r="D8" s="16"/>
      <c r="E8" s="15">
        <v>11260268610</v>
      </c>
    </row>
    <row r="9" spans="1:5" x14ac:dyDescent="0.3">
      <c r="A9" s="10" t="s">
        <v>72</v>
      </c>
      <c r="B9" s="5">
        <v>9203756418</v>
      </c>
      <c r="C9" s="17"/>
      <c r="D9" s="18">
        <v>7777783691</v>
      </c>
      <c r="E9" s="17"/>
    </row>
    <row r="10" spans="1:5" x14ac:dyDescent="0.3">
      <c r="A10" s="10" t="s">
        <v>73</v>
      </c>
      <c r="B10" s="5">
        <v>3080389609</v>
      </c>
      <c r="C10" s="15"/>
      <c r="D10" s="18">
        <v>3482484919</v>
      </c>
      <c r="E10" s="15"/>
    </row>
    <row r="11" spans="1:5" x14ac:dyDescent="0.3">
      <c r="A11" s="10" t="s">
        <v>74</v>
      </c>
      <c r="B11" s="19"/>
      <c r="C11" s="17">
        <f>B12</f>
        <v>2169027106</v>
      </c>
      <c r="D11" s="18"/>
      <c r="E11" s="17">
        <v>2075566361</v>
      </c>
    </row>
    <row r="12" spans="1:5" x14ac:dyDescent="0.3">
      <c r="A12" s="10" t="s">
        <v>75</v>
      </c>
      <c r="B12" s="5">
        <v>2169027106</v>
      </c>
      <c r="C12" s="15"/>
      <c r="D12" s="18">
        <v>2075566361</v>
      </c>
      <c r="E12" s="15"/>
    </row>
    <row r="13" spans="1:5" x14ac:dyDescent="0.3">
      <c r="A13" s="10" t="s">
        <v>76</v>
      </c>
      <c r="B13" s="14"/>
      <c r="C13" s="15">
        <f>SUM(B14:B15)</f>
        <v>225272589</v>
      </c>
      <c r="D13" s="16"/>
      <c r="E13" s="15">
        <v>569062217</v>
      </c>
    </row>
    <row r="14" spans="1:5" x14ac:dyDescent="0.3">
      <c r="A14" s="10" t="s">
        <v>77</v>
      </c>
      <c r="B14" s="5">
        <v>168772589</v>
      </c>
      <c r="C14" s="17"/>
      <c r="D14" s="18">
        <v>240516763</v>
      </c>
      <c r="E14" s="17"/>
    </row>
    <row r="15" spans="1:5" x14ac:dyDescent="0.3">
      <c r="A15" s="10" t="s">
        <v>78</v>
      </c>
      <c r="B15" s="5">
        <v>56500000</v>
      </c>
      <c r="C15" s="17"/>
      <c r="D15" s="18">
        <v>328545454</v>
      </c>
      <c r="E15" s="17"/>
    </row>
    <row r="16" spans="1:5" x14ac:dyDescent="0.3">
      <c r="A16" s="20" t="s">
        <v>79</v>
      </c>
      <c r="B16" s="21"/>
      <c r="C16" s="17">
        <f>B17</f>
        <v>16404431</v>
      </c>
      <c r="D16" s="18"/>
      <c r="E16" s="17">
        <v>12523639</v>
      </c>
    </row>
    <row r="17" spans="1:5" x14ac:dyDescent="0.3">
      <c r="A17" s="20" t="s">
        <v>80</v>
      </c>
      <c r="B17" s="21">
        <v>16404431</v>
      </c>
      <c r="C17" s="17"/>
      <c r="D17" s="18">
        <v>12523639</v>
      </c>
      <c r="E17" s="17"/>
    </row>
    <row r="18" spans="1:5" x14ac:dyDescent="0.3">
      <c r="A18" s="10" t="s">
        <v>81</v>
      </c>
      <c r="B18" s="19"/>
      <c r="C18" s="17">
        <f>B19</f>
        <v>199245157</v>
      </c>
      <c r="D18" s="18"/>
      <c r="E18" s="17">
        <v>442582136</v>
      </c>
    </row>
    <row r="19" spans="1:5" x14ac:dyDescent="0.3">
      <c r="A19" s="10" t="s">
        <v>82</v>
      </c>
      <c r="B19" s="5">
        <v>199245157</v>
      </c>
      <c r="C19" s="15"/>
      <c r="D19" s="18">
        <v>442582136</v>
      </c>
      <c r="E19" s="15"/>
    </row>
    <row r="20" spans="1:5" x14ac:dyDescent="0.3">
      <c r="A20" s="10" t="s">
        <v>83</v>
      </c>
      <c r="B20" s="19"/>
      <c r="C20" s="17">
        <f>C21+C24+C26</f>
        <v>25321673852</v>
      </c>
      <c r="D20" s="18"/>
      <c r="E20" s="17">
        <v>21976942817</v>
      </c>
    </row>
    <row r="21" spans="1:5" x14ac:dyDescent="0.3">
      <c r="A21" s="10" t="s">
        <v>84</v>
      </c>
      <c r="B21" s="14"/>
      <c r="C21" s="15">
        <f>SUM(B22:B23)</f>
        <v>21217323991</v>
      </c>
      <c r="D21" s="16"/>
      <c r="E21" s="15">
        <v>20914698398</v>
      </c>
    </row>
    <row r="22" spans="1:5" x14ac:dyDescent="0.3">
      <c r="A22" s="10" t="s">
        <v>85</v>
      </c>
      <c r="B22" s="5">
        <v>21063434986</v>
      </c>
      <c r="C22" s="15"/>
      <c r="D22" s="18">
        <v>20466304774</v>
      </c>
      <c r="E22" s="15"/>
    </row>
    <row r="23" spans="1:5" x14ac:dyDescent="0.3">
      <c r="A23" s="10" t="s">
        <v>73</v>
      </c>
      <c r="B23" s="5">
        <v>153889005</v>
      </c>
      <c r="C23" s="17"/>
      <c r="D23" s="18">
        <v>448393624</v>
      </c>
      <c r="E23" s="17"/>
    </row>
    <row r="24" spans="1:5" x14ac:dyDescent="0.3">
      <c r="A24" s="10" t="s">
        <v>74</v>
      </c>
      <c r="B24" s="19"/>
      <c r="C24" s="17">
        <f>B25</f>
        <v>1680572802</v>
      </c>
      <c r="D24" s="18"/>
      <c r="E24" s="17">
        <v>214127374</v>
      </c>
    </row>
    <row r="25" spans="1:5" x14ac:dyDescent="0.3">
      <c r="A25" s="10" t="s">
        <v>86</v>
      </c>
      <c r="B25" s="5">
        <v>1680572802</v>
      </c>
      <c r="C25" s="17"/>
      <c r="D25" s="18">
        <v>214127374</v>
      </c>
      <c r="E25" s="17"/>
    </row>
    <row r="26" spans="1:5" x14ac:dyDescent="0.3">
      <c r="A26" s="10" t="s">
        <v>87</v>
      </c>
      <c r="B26" s="14"/>
      <c r="C26" s="17">
        <f>B27</f>
        <v>2423777059</v>
      </c>
      <c r="D26" s="16"/>
      <c r="E26" s="17">
        <v>848117045</v>
      </c>
    </row>
    <row r="27" spans="1:5" x14ac:dyDescent="0.3">
      <c r="A27" s="10" t="s">
        <v>88</v>
      </c>
      <c r="B27" s="5">
        <v>2423777059</v>
      </c>
      <c r="C27" s="17"/>
      <c r="D27" s="18">
        <v>848117045</v>
      </c>
      <c r="E27" s="17"/>
    </row>
    <row r="28" spans="1:5" x14ac:dyDescent="0.3">
      <c r="A28" s="10" t="s">
        <v>89</v>
      </c>
      <c r="B28" s="19"/>
      <c r="C28" s="17">
        <f>C29+C33</f>
        <v>7305342223</v>
      </c>
      <c r="D28" s="18"/>
      <c r="E28" s="17">
        <v>6760100404</v>
      </c>
    </row>
    <row r="29" spans="1:5" x14ac:dyDescent="0.3">
      <c r="A29" s="22" t="s">
        <v>90</v>
      </c>
      <c r="B29" s="19"/>
      <c r="C29" s="17">
        <f>SUM(B30:B32)</f>
        <v>2189440972</v>
      </c>
      <c r="D29" s="18"/>
      <c r="E29" s="17">
        <v>2158922228</v>
      </c>
    </row>
    <row r="30" spans="1:5" x14ac:dyDescent="0.3">
      <c r="A30" s="10" t="s">
        <v>91</v>
      </c>
      <c r="B30" s="5">
        <v>1417545899</v>
      </c>
      <c r="C30" s="17"/>
      <c r="D30" s="18">
        <v>1186809653</v>
      </c>
      <c r="E30" s="17"/>
    </row>
    <row r="31" spans="1:5" x14ac:dyDescent="0.3">
      <c r="A31" s="10" t="s">
        <v>92</v>
      </c>
      <c r="B31" s="5">
        <v>753701833</v>
      </c>
      <c r="C31" s="17"/>
      <c r="D31" s="18">
        <v>928684951</v>
      </c>
      <c r="E31" s="17"/>
    </row>
    <row r="32" spans="1:5" x14ac:dyDescent="0.3">
      <c r="A32" s="10" t="s">
        <v>93</v>
      </c>
      <c r="B32" s="5">
        <v>18193240</v>
      </c>
      <c r="C32" s="17"/>
      <c r="D32" s="18">
        <v>43427624</v>
      </c>
      <c r="E32" s="17"/>
    </row>
    <row r="33" spans="1:5" x14ac:dyDescent="0.3">
      <c r="A33" s="10" t="s">
        <v>94</v>
      </c>
      <c r="B33" s="19"/>
      <c r="C33" s="17">
        <f>SUM(B34:B36)</f>
        <v>5115901251</v>
      </c>
      <c r="D33" s="18"/>
      <c r="E33" s="17">
        <v>4601178176</v>
      </c>
    </row>
    <row r="34" spans="1:5" x14ac:dyDescent="0.3">
      <c r="A34" s="10" t="s">
        <v>95</v>
      </c>
      <c r="B34" s="5">
        <v>4971013137</v>
      </c>
      <c r="C34" s="17"/>
      <c r="D34" s="18">
        <v>4591612426</v>
      </c>
      <c r="E34" s="17"/>
    </row>
    <row r="35" spans="1:5" x14ac:dyDescent="0.3">
      <c r="A35" s="10" t="s">
        <v>96</v>
      </c>
      <c r="B35" s="5">
        <v>144113028</v>
      </c>
      <c r="C35" s="17"/>
      <c r="D35" s="18">
        <v>7906150</v>
      </c>
      <c r="E35" s="17"/>
    </row>
    <row r="36" spans="1:5" x14ac:dyDescent="0.3">
      <c r="A36" s="10" t="s">
        <v>97</v>
      </c>
      <c r="B36" s="5">
        <v>775086</v>
      </c>
      <c r="C36" s="17"/>
      <c r="D36" s="18">
        <v>1659600</v>
      </c>
      <c r="E36" s="17"/>
    </row>
    <row r="37" spans="1:5" x14ac:dyDescent="0.3">
      <c r="A37" s="20" t="s">
        <v>98</v>
      </c>
      <c r="B37" s="19"/>
      <c r="C37" s="17">
        <f>SUM(B38:B42)</f>
        <v>875064670</v>
      </c>
      <c r="D37" s="18"/>
      <c r="E37" s="17">
        <v>1073701502</v>
      </c>
    </row>
    <row r="38" spans="1:5" x14ac:dyDescent="0.3">
      <c r="A38" s="10" t="s">
        <v>99</v>
      </c>
      <c r="B38" s="5">
        <v>172646072</v>
      </c>
      <c r="C38" s="17"/>
      <c r="D38" s="18">
        <v>310226243</v>
      </c>
      <c r="E38" s="17"/>
    </row>
    <row r="39" spans="1:5" x14ac:dyDescent="0.3">
      <c r="A39" s="10" t="s">
        <v>100</v>
      </c>
      <c r="B39" s="5">
        <v>0</v>
      </c>
      <c r="C39" s="17"/>
      <c r="D39" s="18">
        <v>0</v>
      </c>
      <c r="E39" s="17"/>
    </row>
    <row r="40" spans="1:5" x14ac:dyDescent="0.3">
      <c r="A40" s="10" t="s">
        <v>101</v>
      </c>
      <c r="B40" s="5">
        <v>43440479</v>
      </c>
      <c r="C40" s="17"/>
      <c r="D40" s="18">
        <v>64202660</v>
      </c>
      <c r="E40" s="17"/>
    </row>
    <row r="41" spans="1:5" x14ac:dyDescent="0.3">
      <c r="A41" s="10" t="s">
        <v>102</v>
      </c>
      <c r="B41" s="5">
        <v>2893000</v>
      </c>
      <c r="C41" s="17"/>
      <c r="D41" s="18">
        <v>5999000</v>
      </c>
      <c r="E41" s="17"/>
    </row>
    <row r="42" spans="1:5" x14ac:dyDescent="0.3">
      <c r="A42" s="10" t="s">
        <v>103</v>
      </c>
      <c r="B42" s="5">
        <v>656085119</v>
      </c>
      <c r="C42" s="17"/>
      <c r="D42" s="18">
        <v>693273599</v>
      </c>
      <c r="E42" s="17"/>
    </row>
    <row r="43" spans="1:5" x14ac:dyDescent="0.3">
      <c r="A43" s="23" t="s">
        <v>104</v>
      </c>
      <c r="B43" s="24"/>
      <c r="C43" s="25">
        <f>C37+C28+C20+C7</f>
        <v>48396176055</v>
      </c>
      <c r="D43" s="24"/>
      <c r="E43" s="25">
        <v>44170747686</v>
      </c>
    </row>
    <row r="44" spans="1:5" x14ac:dyDescent="0.3">
      <c r="A44" s="10" t="s">
        <v>105</v>
      </c>
      <c r="B44" s="26"/>
      <c r="C44" s="15">
        <f>C45+C53+C60+C57</f>
        <v>14893518139</v>
      </c>
      <c r="D44" s="27"/>
      <c r="E44" s="15">
        <v>14312296519</v>
      </c>
    </row>
    <row r="45" spans="1:5" x14ac:dyDescent="0.3">
      <c r="A45" s="10" t="s">
        <v>106</v>
      </c>
      <c r="B45" s="14"/>
      <c r="C45" s="15">
        <f>SUM(B46:B52)</f>
        <v>12329557526</v>
      </c>
      <c r="D45" s="16"/>
      <c r="E45" s="15">
        <v>11396243817</v>
      </c>
    </row>
    <row r="46" spans="1:5" x14ac:dyDescent="0.3">
      <c r="A46" s="10" t="s">
        <v>107</v>
      </c>
      <c r="B46" s="5">
        <v>8721291720</v>
      </c>
      <c r="C46" s="17"/>
      <c r="D46" s="18">
        <v>8033078323</v>
      </c>
      <c r="E46" s="17"/>
    </row>
    <row r="47" spans="1:5" x14ac:dyDescent="0.3">
      <c r="A47" s="10" t="s">
        <v>108</v>
      </c>
      <c r="B47" s="5">
        <v>446867916</v>
      </c>
      <c r="C47" s="15"/>
      <c r="D47" s="18">
        <v>383494914</v>
      </c>
      <c r="E47" s="15"/>
    </row>
    <row r="48" spans="1:5" x14ac:dyDescent="0.3">
      <c r="A48" s="28" t="s">
        <v>109</v>
      </c>
      <c r="B48" s="6">
        <v>970556634</v>
      </c>
      <c r="C48" s="17"/>
      <c r="D48" s="18">
        <v>925925635</v>
      </c>
      <c r="E48" s="17"/>
    </row>
    <row r="49" spans="1:5" x14ac:dyDescent="0.3">
      <c r="A49" s="28" t="s">
        <v>110</v>
      </c>
      <c r="B49" s="6">
        <v>928706673</v>
      </c>
      <c r="C49" s="17"/>
      <c r="D49" s="18">
        <v>1064290641</v>
      </c>
      <c r="E49" s="17"/>
    </row>
    <row r="50" spans="1:5" x14ac:dyDescent="0.3">
      <c r="A50" s="28" t="s">
        <v>111</v>
      </c>
      <c r="B50" s="6">
        <v>523125265</v>
      </c>
      <c r="C50" s="15"/>
      <c r="D50" s="18">
        <v>599497496</v>
      </c>
      <c r="E50" s="15"/>
    </row>
    <row r="51" spans="1:5" x14ac:dyDescent="0.3">
      <c r="A51" s="10" t="s">
        <v>112</v>
      </c>
      <c r="B51" s="5">
        <v>285049255</v>
      </c>
      <c r="C51" s="17"/>
      <c r="D51" s="18">
        <v>174339535</v>
      </c>
      <c r="E51" s="17"/>
    </row>
    <row r="52" spans="1:5" x14ac:dyDescent="0.3">
      <c r="A52" s="10" t="s">
        <v>113</v>
      </c>
      <c r="B52" s="5">
        <v>453960063</v>
      </c>
      <c r="C52" s="17"/>
      <c r="D52" s="18">
        <v>215617273</v>
      </c>
      <c r="E52" s="17"/>
    </row>
    <row r="53" spans="1:5" x14ac:dyDescent="0.3">
      <c r="A53" s="10" t="s">
        <v>114</v>
      </c>
      <c r="B53" s="14"/>
      <c r="C53" s="15">
        <f>SUM(B54:B56)</f>
        <v>2202883356</v>
      </c>
      <c r="D53" s="16"/>
      <c r="E53" s="15">
        <v>2072457628</v>
      </c>
    </row>
    <row r="54" spans="1:5" x14ac:dyDescent="0.3">
      <c r="A54" s="10" t="s">
        <v>107</v>
      </c>
      <c r="B54" s="5">
        <v>1657681812</v>
      </c>
      <c r="C54" s="17"/>
      <c r="D54" s="18">
        <v>1478765950</v>
      </c>
      <c r="E54" s="17"/>
    </row>
    <row r="55" spans="1:5" x14ac:dyDescent="0.3">
      <c r="A55" s="10" t="s">
        <v>115</v>
      </c>
      <c r="B55" s="5">
        <v>195671558</v>
      </c>
      <c r="C55" s="17"/>
      <c r="D55" s="18">
        <v>15720000</v>
      </c>
      <c r="E55" s="17"/>
    </row>
    <row r="56" spans="1:5" x14ac:dyDescent="0.3">
      <c r="A56" s="10" t="s">
        <v>116</v>
      </c>
      <c r="B56" s="5">
        <v>349529986</v>
      </c>
      <c r="C56" s="15"/>
      <c r="D56" s="18">
        <v>577971678</v>
      </c>
      <c r="E56" s="15"/>
    </row>
    <row r="57" spans="1:5" x14ac:dyDescent="0.3">
      <c r="A57" s="10" t="s">
        <v>117</v>
      </c>
      <c r="B57" s="19"/>
      <c r="C57" s="17">
        <f>SUM(B58:B59)</f>
        <v>164984233</v>
      </c>
      <c r="D57" s="18"/>
      <c r="E57" s="17">
        <v>426896580</v>
      </c>
    </row>
    <row r="58" spans="1:5" x14ac:dyDescent="0.3">
      <c r="A58" s="10" t="s">
        <v>118</v>
      </c>
      <c r="B58" s="5">
        <v>14501577</v>
      </c>
      <c r="C58" s="15"/>
      <c r="D58" s="18">
        <v>11684964</v>
      </c>
      <c r="E58" s="15"/>
    </row>
    <row r="59" spans="1:5" x14ac:dyDescent="0.3">
      <c r="A59" s="10" t="s">
        <v>119</v>
      </c>
      <c r="B59" s="5">
        <v>150482656</v>
      </c>
      <c r="C59" s="17"/>
      <c r="D59" s="18">
        <v>415211616</v>
      </c>
      <c r="E59" s="17"/>
    </row>
    <row r="60" spans="1:5" x14ac:dyDescent="0.3">
      <c r="A60" s="10" t="s">
        <v>120</v>
      </c>
      <c r="B60" s="14"/>
      <c r="C60" s="15">
        <f>B61</f>
        <v>196093024</v>
      </c>
      <c r="D60" s="16"/>
      <c r="E60" s="15">
        <v>416698494</v>
      </c>
    </row>
    <row r="61" spans="1:5" x14ac:dyDescent="0.3">
      <c r="A61" s="10" t="s">
        <v>121</v>
      </c>
      <c r="B61" s="5">
        <v>196093024</v>
      </c>
      <c r="C61" s="17"/>
      <c r="D61" s="18">
        <v>416698494</v>
      </c>
      <c r="E61" s="17"/>
    </row>
    <row r="62" spans="1:5" x14ac:dyDescent="0.3">
      <c r="A62" s="10" t="s">
        <v>122</v>
      </c>
      <c r="B62" s="14"/>
      <c r="C62" s="15">
        <f>C63+C71+C75</f>
        <v>24780698716</v>
      </c>
      <c r="D62" s="16"/>
      <c r="E62" s="15">
        <v>21391017354</v>
      </c>
    </row>
    <row r="63" spans="1:5" x14ac:dyDescent="0.3">
      <c r="A63" s="10" t="s">
        <v>123</v>
      </c>
      <c r="B63" s="19"/>
      <c r="C63" s="17">
        <f>SUM(B64:B70)</f>
        <v>21485144134</v>
      </c>
      <c r="D63" s="18"/>
      <c r="E63" s="17">
        <v>20639710933</v>
      </c>
    </row>
    <row r="64" spans="1:5" x14ac:dyDescent="0.3">
      <c r="A64" s="10" t="s">
        <v>124</v>
      </c>
      <c r="B64" s="5">
        <v>6062625086</v>
      </c>
      <c r="C64" s="17"/>
      <c r="D64" s="18">
        <v>4856052255</v>
      </c>
      <c r="E64" s="17"/>
    </row>
    <row r="65" spans="1:5" x14ac:dyDescent="0.3">
      <c r="A65" s="10" t="s">
        <v>125</v>
      </c>
      <c r="B65" s="5">
        <v>5242008899</v>
      </c>
      <c r="C65" s="17"/>
      <c r="D65" s="18">
        <v>5234735758</v>
      </c>
      <c r="E65" s="17"/>
    </row>
    <row r="66" spans="1:5" x14ac:dyDescent="0.3">
      <c r="A66" s="28" t="s">
        <v>126</v>
      </c>
      <c r="B66" s="6">
        <v>4357223908</v>
      </c>
      <c r="C66" s="17"/>
      <c r="D66" s="18">
        <v>3728818937</v>
      </c>
      <c r="E66" s="17"/>
    </row>
    <row r="67" spans="1:5" x14ac:dyDescent="0.3">
      <c r="A67" s="28" t="s">
        <v>127</v>
      </c>
      <c r="B67" s="6">
        <v>2269508701</v>
      </c>
      <c r="C67" s="17"/>
      <c r="D67" s="18">
        <v>3006570377</v>
      </c>
      <c r="E67" s="17"/>
    </row>
    <row r="68" spans="1:5" x14ac:dyDescent="0.3">
      <c r="A68" s="28" t="s">
        <v>111</v>
      </c>
      <c r="B68" s="6">
        <v>899816827</v>
      </c>
      <c r="C68" s="17"/>
      <c r="D68" s="18">
        <v>1192047695</v>
      </c>
      <c r="E68" s="17"/>
    </row>
    <row r="69" spans="1:5" x14ac:dyDescent="0.3">
      <c r="A69" s="10" t="s">
        <v>128</v>
      </c>
      <c r="B69" s="5">
        <v>2205358209</v>
      </c>
      <c r="C69" s="17"/>
      <c r="D69" s="18">
        <v>2129439423</v>
      </c>
      <c r="E69" s="17"/>
    </row>
    <row r="70" spans="1:5" x14ac:dyDescent="0.3">
      <c r="A70" s="10" t="s">
        <v>129</v>
      </c>
      <c r="B70" s="5">
        <v>448602504</v>
      </c>
      <c r="C70" s="17"/>
      <c r="D70" s="18">
        <v>492046488</v>
      </c>
      <c r="E70" s="17"/>
    </row>
    <row r="71" spans="1:5" x14ac:dyDescent="0.3">
      <c r="A71" s="10" t="s">
        <v>130</v>
      </c>
      <c r="B71" s="19"/>
      <c r="C71" s="17">
        <f>SUM(B72:B74)</f>
        <v>1705294996</v>
      </c>
      <c r="D71" s="18"/>
      <c r="E71" s="17">
        <v>235029269</v>
      </c>
    </row>
    <row r="72" spans="1:5" x14ac:dyDescent="0.3">
      <c r="A72" s="10" t="s">
        <v>131</v>
      </c>
      <c r="B72" s="5">
        <v>105712770</v>
      </c>
      <c r="C72" s="17"/>
      <c r="D72" s="18">
        <v>55020700</v>
      </c>
      <c r="E72" s="17"/>
    </row>
    <row r="73" spans="1:5" x14ac:dyDescent="0.3">
      <c r="A73" s="10" t="s">
        <v>132</v>
      </c>
      <c r="B73" s="5">
        <v>739728520</v>
      </c>
      <c r="C73" s="17"/>
      <c r="D73" s="18">
        <v>131417976</v>
      </c>
      <c r="E73" s="17"/>
    </row>
    <row r="74" spans="1:5" x14ac:dyDescent="0.3">
      <c r="A74" s="10" t="s">
        <v>133</v>
      </c>
      <c r="B74" s="5">
        <v>859853706</v>
      </c>
      <c r="C74" s="17"/>
      <c r="D74" s="18">
        <v>48590593</v>
      </c>
      <c r="E74" s="17"/>
    </row>
    <row r="75" spans="1:5" x14ac:dyDescent="0.3">
      <c r="A75" s="10" t="s">
        <v>134</v>
      </c>
      <c r="B75" s="19"/>
      <c r="C75" s="17">
        <f>B76</f>
        <v>1590259586</v>
      </c>
      <c r="D75" s="18"/>
      <c r="E75" s="17">
        <v>516277152</v>
      </c>
    </row>
    <row r="76" spans="1:5" x14ac:dyDescent="0.3">
      <c r="A76" s="10" t="s">
        <v>135</v>
      </c>
      <c r="B76" s="5">
        <v>1590259586</v>
      </c>
      <c r="C76" s="17"/>
      <c r="D76" s="18">
        <v>516277152</v>
      </c>
      <c r="E76" s="17"/>
    </row>
    <row r="77" spans="1:5" x14ac:dyDescent="0.3">
      <c r="A77" s="10" t="s">
        <v>136</v>
      </c>
      <c r="B77" s="19"/>
      <c r="C77" s="17">
        <f>C78+C81+C88+C91</f>
        <v>5535687400</v>
      </c>
      <c r="D77" s="18"/>
      <c r="E77" s="17">
        <v>5129097168</v>
      </c>
    </row>
    <row r="78" spans="1:5" x14ac:dyDescent="0.3">
      <c r="A78" s="10" t="s">
        <v>137</v>
      </c>
      <c r="B78" s="19"/>
      <c r="C78" s="17">
        <f>SUM(B79:B80)</f>
        <v>2578512962</v>
      </c>
      <c r="D78" s="18"/>
      <c r="E78" s="17">
        <v>2108029608</v>
      </c>
    </row>
    <row r="79" spans="1:5" x14ac:dyDescent="0.3">
      <c r="A79" s="10" t="s">
        <v>131</v>
      </c>
      <c r="B79" s="5">
        <v>2031846942</v>
      </c>
      <c r="C79" s="17"/>
      <c r="D79" s="18">
        <v>1556302755</v>
      </c>
      <c r="E79" s="17"/>
    </row>
    <row r="80" spans="1:5" x14ac:dyDescent="0.3">
      <c r="A80" s="10" t="s">
        <v>138</v>
      </c>
      <c r="B80" s="5">
        <v>546666020</v>
      </c>
      <c r="C80" s="17"/>
      <c r="D80" s="18">
        <v>551726853</v>
      </c>
      <c r="E80" s="17"/>
    </row>
    <row r="81" spans="1:5" x14ac:dyDescent="0.3">
      <c r="A81" s="10" t="s">
        <v>139</v>
      </c>
      <c r="B81" s="19"/>
      <c r="C81" s="17">
        <f>SUM(B82:B87)</f>
        <v>2469979197</v>
      </c>
      <c r="D81" s="18"/>
      <c r="E81" s="17">
        <v>2494562538</v>
      </c>
    </row>
    <row r="82" spans="1:5" x14ac:dyDescent="0.3">
      <c r="A82" s="10" t="s">
        <v>140</v>
      </c>
      <c r="B82" s="5">
        <v>396445206</v>
      </c>
      <c r="C82" s="17"/>
      <c r="D82" s="18">
        <v>313246594</v>
      </c>
      <c r="E82" s="17"/>
    </row>
    <row r="83" spans="1:5" x14ac:dyDescent="0.3">
      <c r="A83" s="10" t="s">
        <v>141</v>
      </c>
      <c r="B83" s="5">
        <v>155228055</v>
      </c>
      <c r="C83" s="17"/>
      <c r="D83" s="18">
        <v>234650593</v>
      </c>
      <c r="E83" s="17"/>
    </row>
    <row r="84" spans="1:5" x14ac:dyDescent="0.3">
      <c r="A84" s="10" t="s">
        <v>142</v>
      </c>
      <c r="B84" s="5">
        <v>140440485</v>
      </c>
      <c r="C84" s="17"/>
      <c r="D84" s="18">
        <v>103591570</v>
      </c>
      <c r="E84" s="17"/>
    </row>
    <row r="85" spans="1:5" x14ac:dyDescent="0.3">
      <c r="A85" s="10" t="s">
        <v>143</v>
      </c>
      <c r="B85" s="5">
        <v>526000</v>
      </c>
      <c r="C85" s="17"/>
      <c r="D85" s="18">
        <v>250000</v>
      </c>
      <c r="E85" s="17"/>
    </row>
    <row r="86" spans="1:5" x14ac:dyDescent="0.3">
      <c r="A86" s="10" t="s">
        <v>144</v>
      </c>
      <c r="B86" s="5">
        <v>4200000</v>
      </c>
      <c r="C86" s="17"/>
      <c r="D86" s="18">
        <v>4256160</v>
      </c>
      <c r="E86" s="17"/>
    </row>
    <row r="87" spans="1:5" x14ac:dyDescent="0.3">
      <c r="A87" s="10" t="s">
        <v>145</v>
      </c>
      <c r="B87" s="5">
        <v>1773139451</v>
      </c>
      <c r="C87" s="17"/>
      <c r="D87" s="18">
        <v>1838567621</v>
      </c>
      <c r="E87" s="17"/>
    </row>
    <row r="88" spans="1:5" x14ac:dyDescent="0.3">
      <c r="A88" s="10" t="s">
        <v>146</v>
      </c>
      <c r="B88" s="19"/>
      <c r="C88" s="17">
        <f>SUM(B89:B90)</f>
        <v>487195241</v>
      </c>
      <c r="D88" s="18"/>
      <c r="E88" s="17">
        <v>526505022</v>
      </c>
    </row>
    <row r="89" spans="1:5" x14ac:dyDescent="0.3">
      <c r="A89" s="10" t="s">
        <v>147</v>
      </c>
      <c r="B89" s="5">
        <v>2527520</v>
      </c>
      <c r="C89" s="17"/>
      <c r="D89" s="18">
        <v>11591400</v>
      </c>
      <c r="E89" s="17"/>
    </row>
    <row r="90" spans="1:5" x14ac:dyDescent="0.3">
      <c r="A90" s="10" t="s">
        <v>148</v>
      </c>
      <c r="B90" s="5">
        <v>484667721</v>
      </c>
      <c r="C90" s="17"/>
      <c r="D90" s="18">
        <v>514913622</v>
      </c>
      <c r="E90" s="17"/>
    </row>
    <row r="91" spans="1:5" x14ac:dyDescent="0.3">
      <c r="A91" s="10" t="s">
        <v>149</v>
      </c>
      <c r="B91" s="19"/>
      <c r="C91" s="17">
        <f>B92</f>
        <v>0</v>
      </c>
      <c r="D91" s="18"/>
      <c r="E91" s="17">
        <v>0</v>
      </c>
    </row>
    <row r="92" spans="1:5" x14ac:dyDescent="0.3">
      <c r="A92" s="10" t="s">
        <v>150</v>
      </c>
      <c r="B92" s="5">
        <v>0</v>
      </c>
      <c r="C92" s="17"/>
      <c r="D92" s="18">
        <v>0</v>
      </c>
      <c r="E92" s="17"/>
    </row>
    <row r="93" spans="1:5" x14ac:dyDescent="0.3">
      <c r="A93" s="20" t="s">
        <v>151</v>
      </c>
      <c r="B93" s="19"/>
      <c r="C93" s="15">
        <f>SUM(B94:B98)</f>
        <v>395187054</v>
      </c>
      <c r="D93" s="18"/>
      <c r="E93" s="15">
        <v>422515291</v>
      </c>
    </row>
    <row r="94" spans="1:5" x14ac:dyDescent="0.3">
      <c r="A94" s="20" t="s">
        <v>152</v>
      </c>
      <c r="B94" s="5">
        <v>217272645</v>
      </c>
      <c r="C94" s="15"/>
      <c r="D94" s="18">
        <v>203757236</v>
      </c>
      <c r="E94" s="15"/>
    </row>
    <row r="95" spans="1:5" x14ac:dyDescent="0.3">
      <c r="A95" s="10" t="s">
        <v>153</v>
      </c>
      <c r="B95" s="5">
        <v>70440152</v>
      </c>
      <c r="C95" s="17"/>
      <c r="D95" s="18">
        <v>58473994</v>
      </c>
      <c r="E95" s="17"/>
    </row>
    <row r="96" spans="1:5" x14ac:dyDescent="0.3">
      <c r="A96" s="10" t="s">
        <v>154</v>
      </c>
      <c r="B96" s="5">
        <v>46109445</v>
      </c>
      <c r="C96" s="17"/>
      <c r="D96" s="18">
        <v>54663678</v>
      </c>
      <c r="E96" s="17"/>
    </row>
    <row r="97" spans="1:5" x14ac:dyDescent="0.3">
      <c r="A97" s="10" t="s">
        <v>155</v>
      </c>
      <c r="B97" s="5">
        <v>0</v>
      </c>
      <c r="C97" s="17"/>
      <c r="D97" s="18">
        <v>0</v>
      </c>
      <c r="E97" s="17"/>
    </row>
    <row r="98" spans="1:5" x14ac:dyDescent="0.3">
      <c r="A98" s="28" t="s">
        <v>156</v>
      </c>
      <c r="B98" s="6">
        <v>61364812</v>
      </c>
      <c r="C98" s="17"/>
      <c r="D98" s="18">
        <v>105620383</v>
      </c>
      <c r="E98" s="17"/>
    </row>
    <row r="99" spans="1:5" x14ac:dyDescent="0.3">
      <c r="A99" s="20" t="s">
        <v>157</v>
      </c>
      <c r="B99" s="19"/>
      <c r="C99" s="15">
        <f>SUM(B100:B103)</f>
        <v>493106517</v>
      </c>
      <c r="D99" s="18"/>
      <c r="E99" s="15">
        <v>523113383</v>
      </c>
    </row>
    <row r="100" spans="1:5" x14ac:dyDescent="0.3">
      <c r="A100" s="10" t="s">
        <v>158</v>
      </c>
      <c r="B100" s="5">
        <v>20985368</v>
      </c>
      <c r="C100" s="17"/>
      <c r="D100" s="18">
        <v>14889039</v>
      </c>
      <c r="E100" s="17"/>
    </row>
    <row r="101" spans="1:5" x14ac:dyDescent="0.3">
      <c r="A101" s="10" t="s">
        <v>159</v>
      </c>
      <c r="B101" s="5">
        <v>0</v>
      </c>
      <c r="C101" s="17"/>
      <c r="D101" s="18">
        <v>0</v>
      </c>
      <c r="E101" s="17"/>
    </row>
    <row r="102" spans="1:5" x14ac:dyDescent="0.3">
      <c r="A102" s="10" t="s">
        <v>160</v>
      </c>
      <c r="B102" s="5">
        <v>0</v>
      </c>
      <c r="C102" s="17"/>
      <c r="D102" s="18">
        <v>0</v>
      </c>
      <c r="E102" s="17"/>
    </row>
    <row r="103" spans="1:5" x14ac:dyDescent="0.3">
      <c r="A103" s="10" t="s">
        <v>161</v>
      </c>
      <c r="B103" s="5">
        <v>472121149</v>
      </c>
      <c r="C103" s="17"/>
      <c r="D103" s="18">
        <v>508224344</v>
      </c>
      <c r="E103" s="17"/>
    </row>
    <row r="104" spans="1:5" x14ac:dyDescent="0.3">
      <c r="A104" s="10" t="s">
        <v>162</v>
      </c>
      <c r="B104" s="21"/>
      <c r="C104" s="17">
        <f>B105</f>
        <v>0</v>
      </c>
      <c r="D104" s="18"/>
      <c r="E104" s="17">
        <v>0</v>
      </c>
    </row>
    <row r="105" spans="1:5" x14ac:dyDescent="0.3">
      <c r="A105" s="10" t="s">
        <v>163</v>
      </c>
      <c r="B105" s="21">
        <v>0</v>
      </c>
      <c r="C105" s="17"/>
      <c r="D105" s="18">
        <v>0</v>
      </c>
      <c r="E105" s="17"/>
    </row>
    <row r="106" spans="1:5" x14ac:dyDescent="0.3">
      <c r="A106" s="29" t="s">
        <v>164</v>
      </c>
      <c r="B106" s="30" t="s">
        <v>55</v>
      </c>
      <c r="C106" s="31">
        <f>C99+C93+C77+C62+C44+C104</f>
        <v>46098197826</v>
      </c>
      <c r="D106" s="32" t="s">
        <v>55</v>
      </c>
      <c r="E106" s="31">
        <v>41778039715</v>
      </c>
    </row>
    <row r="107" spans="1:5" x14ac:dyDescent="0.3">
      <c r="A107" s="29" t="s">
        <v>165</v>
      </c>
      <c r="B107" s="33"/>
      <c r="C107" s="31">
        <f>C43-C106</f>
        <v>2297978229</v>
      </c>
      <c r="D107" s="34"/>
      <c r="E107" s="31">
        <v>2392707971</v>
      </c>
    </row>
    <row r="108" spans="1:5" x14ac:dyDescent="0.3">
      <c r="A108" s="35" t="s">
        <v>166</v>
      </c>
      <c r="B108" s="36"/>
      <c r="C108" s="37">
        <f>C106+C107</f>
        <v>48396176055</v>
      </c>
      <c r="D108" s="38"/>
      <c r="E108" s="37">
        <v>44170747686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G19" sqref="G19"/>
    </sheetView>
  </sheetViews>
  <sheetFormatPr defaultRowHeight="13.5" x14ac:dyDescent="0.25"/>
  <cols>
    <col min="1" max="1" width="27.25" style="40" bestFit="1" customWidth="1"/>
    <col min="2" max="5" width="20.125" style="40" customWidth="1"/>
    <col min="6" max="11" width="9" style="40"/>
    <col min="12" max="12" width="9.125" style="40" bestFit="1" customWidth="1"/>
    <col min="13" max="14" width="8.125" style="40" bestFit="1" customWidth="1"/>
    <col min="15" max="15" width="9.125" style="40" bestFit="1" customWidth="1"/>
    <col min="16" max="16384" width="9" style="40"/>
  </cols>
  <sheetData>
    <row r="1" spans="1:5" s="39" customFormat="1" ht="16.5" x14ac:dyDescent="0.3">
      <c r="A1" s="67" t="s">
        <v>167</v>
      </c>
      <c r="B1" s="67"/>
      <c r="C1" s="67"/>
      <c r="D1" s="67"/>
      <c r="E1" s="67"/>
    </row>
    <row r="2" spans="1:5" s="39" customFormat="1" x14ac:dyDescent="0.3">
      <c r="A2" s="68" t="s">
        <v>168</v>
      </c>
      <c r="B2" s="68"/>
      <c r="C2" s="68"/>
      <c r="D2" s="68"/>
      <c r="E2" s="68"/>
    </row>
    <row r="3" spans="1:5" s="39" customFormat="1" x14ac:dyDescent="0.3">
      <c r="A3" s="68" t="s">
        <v>169</v>
      </c>
      <c r="B3" s="68"/>
      <c r="C3" s="68"/>
      <c r="D3" s="68"/>
      <c r="E3" s="68"/>
    </row>
    <row r="4" spans="1:5" s="39" customFormat="1" ht="14.25" thickBot="1" x14ac:dyDescent="0.35">
      <c r="A4" s="2" t="s">
        <v>170</v>
      </c>
      <c r="B4" s="2"/>
      <c r="C4" s="3"/>
      <c r="D4" s="2"/>
      <c r="E4" s="3" t="s">
        <v>4</v>
      </c>
    </row>
    <row r="5" spans="1:5" x14ac:dyDescent="0.25">
      <c r="A5" s="69" t="s">
        <v>5</v>
      </c>
      <c r="B5" s="71" t="s">
        <v>68</v>
      </c>
      <c r="C5" s="72"/>
      <c r="D5" s="73" t="s">
        <v>69</v>
      </c>
      <c r="E5" s="72"/>
    </row>
    <row r="6" spans="1:5" x14ac:dyDescent="0.25">
      <c r="A6" s="70"/>
      <c r="B6" s="74" t="s">
        <v>8</v>
      </c>
      <c r="C6" s="75"/>
      <c r="D6" s="76" t="s">
        <v>8</v>
      </c>
      <c r="E6" s="75"/>
    </row>
    <row r="7" spans="1:5" x14ac:dyDescent="0.25">
      <c r="A7" s="41" t="s">
        <v>171</v>
      </c>
      <c r="B7" s="42"/>
      <c r="C7" s="43">
        <f>B8+B41+B45</f>
        <v>53941254135</v>
      </c>
      <c r="D7" s="44"/>
      <c r="E7" s="43">
        <v>40608874848</v>
      </c>
    </row>
    <row r="8" spans="1:5" s="50" customFormat="1" x14ac:dyDescent="0.25">
      <c r="A8" s="45" t="s">
        <v>172</v>
      </c>
      <c r="B8" s="46">
        <f>B9+B19+B25+B34+B35+B38</f>
        <v>49438361135</v>
      </c>
      <c r="C8" s="47"/>
      <c r="D8" s="48">
        <v>39602874848</v>
      </c>
      <c r="E8" s="49"/>
    </row>
    <row r="9" spans="1:5" x14ac:dyDescent="0.25">
      <c r="A9" s="51" t="s">
        <v>173</v>
      </c>
      <c r="B9" s="52">
        <v>15746106050</v>
      </c>
      <c r="C9" s="47"/>
      <c r="D9" s="53">
        <v>14323786781</v>
      </c>
      <c r="E9" s="49"/>
    </row>
    <row r="10" spans="1:5" x14ac:dyDescent="0.25">
      <c r="A10" s="51" t="s">
        <v>174</v>
      </c>
      <c r="B10" s="52">
        <v>12570975701</v>
      </c>
      <c r="C10" s="54"/>
      <c r="D10" s="53">
        <v>11196616577</v>
      </c>
      <c r="E10" s="49"/>
    </row>
    <row r="11" spans="1:5" x14ac:dyDescent="0.25">
      <c r="A11" s="51" t="s">
        <v>175</v>
      </c>
      <c r="B11" s="52">
        <v>9415964266</v>
      </c>
      <c r="C11" s="54"/>
      <c r="D11" s="53">
        <v>7940723345</v>
      </c>
      <c r="E11" s="49"/>
    </row>
    <row r="12" spans="1:5" x14ac:dyDescent="0.25">
      <c r="A12" s="51" t="s">
        <v>176</v>
      </c>
      <c r="B12" s="52">
        <v>3155011435</v>
      </c>
      <c r="C12" s="54"/>
      <c r="D12" s="53">
        <v>3255893232</v>
      </c>
      <c r="E12" s="49"/>
    </row>
    <row r="13" spans="1:5" x14ac:dyDescent="0.25">
      <c r="A13" s="51" t="s">
        <v>177</v>
      </c>
      <c r="B13" s="52">
        <v>2762202373</v>
      </c>
      <c r="C13" s="54"/>
      <c r="D13" s="53">
        <v>2126090049</v>
      </c>
      <c r="E13" s="49"/>
    </row>
    <row r="14" spans="1:5" x14ac:dyDescent="0.25">
      <c r="A14" s="51" t="s">
        <v>178</v>
      </c>
      <c r="B14" s="52">
        <v>221990770</v>
      </c>
      <c r="C14" s="54"/>
      <c r="D14" s="53">
        <v>573644036</v>
      </c>
      <c r="E14" s="49"/>
    </row>
    <row r="15" spans="1:5" x14ac:dyDescent="0.25">
      <c r="A15" s="51" t="s">
        <v>179</v>
      </c>
      <c r="B15" s="52">
        <v>165490770</v>
      </c>
      <c r="C15" s="54"/>
      <c r="D15" s="53">
        <v>245098582</v>
      </c>
      <c r="E15" s="49"/>
    </row>
    <row r="16" spans="1:5" x14ac:dyDescent="0.25">
      <c r="A16" s="51" t="s">
        <v>180</v>
      </c>
      <c r="B16" s="52">
        <v>56500000</v>
      </c>
      <c r="C16" s="54"/>
      <c r="D16" s="53">
        <v>328545454</v>
      </c>
      <c r="E16" s="49"/>
    </row>
    <row r="17" spans="1:5" x14ac:dyDescent="0.25">
      <c r="A17" s="51" t="s">
        <v>181</v>
      </c>
      <c r="B17" s="52">
        <v>16398462</v>
      </c>
      <c r="C17" s="54"/>
      <c r="D17" s="53">
        <v>12507018</v>
      </c>
      <c r="E17" s="49"/>
    </row>
    <row r="18" spans="1:5" x14ac:dyDescent="0.25">
      <c r="A18" s="51" t="s">
        <v>182</v>
      </c>
      <c r="B18" s="52">
        <v>174538744</v>
      </c>
      <c r="C18" s="54"/>
      <c r="D18" s="53">
        <v>414929101</v>
      </c>
      <c r="E18" s="49"/>
    </row>
    <row r="19" spans="1:5" x14ac:dyDescent="0.25">
      <c r="A19" s="51" t="s">
        <v>183</v>
      </c>
      <c r="B19" s="52">
        <v>25991644032</v>
      </c>
      <c r="C19" s="47"/>
      <c r="D19" s="53">
        <v>18176764929</v>
      </c>
      <c r="E19" s="49"/>
    </row>
    <row r="20" spans="1:5" x14ac:dyDescent="0.25">
      <c r="A20" s="51" t="s">
        <v>184</v>
      </c>
      <c r="B20" s="52">
        <v>20829752950</v>
      </c>
      <c r="C20" s="54"/>
      <c r="D20" s="53">
        <v>16882240945</v>
      </c>
      <c r="E20" s="49"/>
    </row>
    <row r="21" spans="1:5" x14ac:dyDescent="0.25">
      <c r="A21" s="51" t="s">
        <v>175</v>
      </c>
      <c r="B21" s="52">
        <v>20642945683</v>
      </c>
      <c r="C21" s="54"/>
      <c r="D21" s="53">
        <v>16562270994</v>
      </c>
      <c r="E21" s="49"/>
    </row>
    <row r="22" spans="1:5" x14ac:dyDescent="0.25">
      <c r="A22" s="51" t="s">
        <v>185</v>
      </c>
      <c r="B22" s="52">
        <v>186807267</v>
      </c>
      <c r="C22" s="54"/>
      <c r="D22" s="53">
        <v>319969951</v>
      </c>
      <c r="E22" s="49"/>
    </row>
    <row r="23" spans="1:5" x14ac:dyDescent="0.25">
      <c r="A23" s="51" t="s">
        <v>186</v>
      </c>
      <c r="B23" s="52">
        <v>2800899531</v>
      </c>
      <c r="C23" s="54"/>
      <c r="D23" s="53">
        <v>213774130</v>
      </c>
      <c r="E23" s="49"/>
    </row>
    <row r="24" spans="1:5" x14ac:dyDescent="0.25">
      <c r="A24" s="51" t="s">
        <v>187</v>
      </c>
      <c r="B24" s="52">
        <v>2360991551</v>
      </c>
      <c r="C24" s="54"/>
      <c r="D24" s="53">
        <v>1080749854</v>
      </c>
      <c r="E24" s="49"/>
    </row>
    <row r="25" spans="1:5" x14ac:dyDescent="0.25">
      <c r="A25" s="51" t="s">
        <v>188</v>
      </c>
      <c r="B25" s="52">
        <v>7305342223</v>
      </c>
      <c r="C25" s="47"/>
      <c r="D25" s="53">
        <v>6760100404</v>
      </c>
      <c r="E25" s="49"/>
    </row>
    <row r="26" spans="1:5" x14ac:dyDescent="0.25">
      <c r="A26" s="51" t="s">
        <v>189</v>
      </c>
      <c r="B26" s="52">
        <v>2189440972</v>
      </c>
      <c r="C26" s="54"/>
      <c r="D26" s="53">
        <v>2158922228</v>
      </c>
      <c r="E26" s="49"/>
    </row>
    <row r="27" spans="1:5" x14ac:dyDescent="0.25">
      <c r="A27" s="51" t="s">
        <v>190</v>
      </c>
      <c r="B27" s="52">
        <v>1417545899</v>
      </c>
      <c r="C27" s="54"/>
      <c r="D27" s="53">
        <v>1186809653</v>
      </c>
      <c r="E27" s="49"/>
    </row>
    <row r="28" spans="1:5" x14ac:dyDescent="0.25">
      <c r="A28" s="51" t="s">
        <v>191</v>
      </c>
      <c r="B28" s="52">
        <v>753701833</v>
      </c>
      <c r="C28" s="54"/>
      <c r="D28" s="53">
        <v>928684951</v>
      </c>
      <c r="E28" s="49"/>
    </row>
    <row r="29" spans="1:5" x14ac:dyDescent="0.25">
      <c r="A29" s="51" t="s">
        <v>192</v>
      </c>
      <c r="B29" s="52">
        <v>18193240</v>
      </c>
      <c r="C29" s="54"/>
      <c r="D29" s="53">
        <v>43427624</v>
      </c>
      <c r="E29" s="49"/>
    </row>
    <row r="30" spans="1:5" x14ac:dyDescent="0.25">
      <c r="A30" s="51" t="s">
        <v>193</v>
      </c>
      <c r="B30" s="52">
        <v>5115901251</v>
      </c>
      <c r="C30" s="54"/>
      <c r="D30" s="53">
        <v>4601178176</v>
      </c>
      <c r="E30" s="49"/>
    </row>
    <row r="31" spans="1:5" x14ac:dyDescent="0.25">
      <c r="A31" s="51" t="s">
        <v>190</v>
      </c>
      <c r="B31" s="52">
        <v>4971013137</v>
      </c>
      <c r="C31" s="54"/>
      <c r="D31" s="53">
        <v>4591612426</v>
      </c>
      <c r="E31" s="49"/>
    </row>
    <row r="32" spans="1:5" x14ac:dyDescent="0.25">
      <c r="A32" s="51" t="s">
        <v>191</v>
      </c>
      <c r="B32" s="52">
        <v>144113028</v>
      </c>
      <c r="C32" s="54"/>
      <c r="D32" s="53">
        <v>7906150</v>
      </c>
      <c r="E32" s="49"/>
    </row>
    <row r="33" spans="1:15" x14ac:dyDescent="0.25">
      <c r="A33" s="51" t="s">
        <v>194</v>
      </c>
      <c r="B33" s="52">
        <v>775086</v>
      </c>
      <c r="C33" s="54"/>
      <c r="D33" s="53">
        <v>1659600</v>
      </c>
      <c r="E33" s="49"/>
    </row>
    <row r="34" spans="1:15" x14ac:dyDescent="0.25">
      <c r="A34" s="51" t="s">
        <v>195</v>
      </c>
      <c r="B34" s="52">
        <v>0</v>
      </c>
      <c r="C34" s="54"/>
      <c r="D34" s="53">
        <v>0</v>
      </c>
      <c r="E34" s="49"/>
    </row>
    <row r="35" spans="1:15" x14ac:dyDescent="0.25">
      <c r="A35" s="51" t="s">
        <v>196</v>
      </c>
      <c r="B35" s="52">
        <v>395268830</v>
      </c>
      <c r="C35" s="54"/>
      <c r="D35" s="53">
        <v>342222734</v>
      </c>
      <c r="E35" s="49"/>
    </row>
    <row r="36" spans="1:15" x14ac:dyDescent="0.25">
      <c r="A36" s="51" t="s">
        <v>197</v>
      </c>
      <c r="B36" s="52">
        <v>351828351</v>
      </c>
      <c r="C36" s="54"/>
      <c r="D36" s="53">
        <v>278020074</v>
      </c>
      <c r="E36" s="49"/>
    </row>
    <row r="37" spans="1:15" x14ac:dyDescent="0.25">
      <c r="A37" s="51" t="s">
        <v>198</v>
      </c>
      <c r="B37" s="52">
        <v>43440479</v>
      </c>
      <c r="C37" s="54"/>
      <c r="D37" s="53">
        <v>64202660</v>
      </c>
      <c r="E37" s="49"/>
    </row>
    <row r="38" spans="1:15" x14ac:dyDescent="0.25">
      <c r="A38" s="51" t="s">
        <v>199</v>
      </c>
      <c r="B38" s="52">
        <v>0</v>
      </c>
      <c r="C38" s="54"/>
      <c r="D38" s="53">
        <v>0</v>
      </c>
      <c r="E38" s="49"/>
      <c r="L38" s="55"/>
      <c r="M38" s="55"/>
      <c r="N38" s="55"/>
      <c r="O38" s="55"/>
    </row>
    <row r="39" spans="1:15" x14ac:dyDescent="0.25">
      <c r="A39" s="51" t="s">
        <v>200</v>
      </c>
      <c r="B39" s="52">
        <v>0</v>
      </c>
      <c r="C39" s="54"/>
      <c r="D39" s="53">
        <v>0</v>
      </c>
      <c r="E39" s="49"/>
      <c r="L39" s="55"/>
      <c r="M39" s="55"/>
      <c r="N39" s="55"/>
      <c r="O39" s="55"/>
    </row>
    <row r="40" spans="1:15" x14ac:dyDescent="0.25">
      <c r="A40" s="51" t="s">
        <v>201</v>
      </c>
      <c r="B40" s="52">
        <v>0</v>
      </c>
      <c r="C40" s="54"/>
      <c r="D40" s="53">
        <v>0</v>
      </c>
      <c r="E40" s="49"/>
    </row>
    <row r="41" spans="1:15" x14ac:dyDescent="0.25">
      <c r="A41" s="45" t="s">
        <v>202</v>
      </c>
      <c r="B41" s="46">
        <v>4502893000</v>
      </c>
      <c r="C41" s="47"/>
      <c r="D41" s="48">
        <v>1006000000</v>
      </c>
      <c r="E41" s="49"/>
    </row>
    <row r="42" spans="1:15" x14ac:dyDescent="0.25">
      <c r="A42" s="51" t="s">
        <v>203</v>
      </c>
      <c r="B42" s="52">
        <v>4500000000</v>
      </c>
      <c r="C42" s="47"/>
      <c r="D42" s="53">
        <v>1000000000</v>
      </c>
      <c r="E42" s="49"/>
    </row>
    <row r="43" spans="1:15" x14ac:dyDescent="0.25">
      <c r="A43" s="51" t="s">
        <v>204</v>
      </c>
      <c r="B43" s="52">
        <v>2893000</v>
      </c>
      <c r="C43" s="54"/>
      <c r="D43" s="53">
        <v>0</v>
      </c>
      <c r="E43" s="49"/>
    </row>
    <row r="44" spans="1:15" x14ac:dyDescent="0.25">
      <c r="A44" s="51" t="s">
        <v>205</v>
      </c>
      <c r="B44" s="52">
        <v>0</v>
      </c>
      <c r="C44" s="54"/>
      <c r="D44" s="53">
        <v>6000000</v>
      </c>
      <c r="E44" s="49"/>
    </row>
    <row r="45" spans="1:15" s="50" customFormat="1" x14ac:dyDescent="0.25">
      <c r="A45" s="45" t="s">
        <v>206</v>
      </c>
      <c r="B45" s="46">
        <v>0</v>
      </c>
      <c r="C45" s="47"/>
      <c r="D45" s="48">
        <v>0</v>
      </c>
      <c r="E45" s="49"/>
    </row>
    <row r="46" spans="1:15" x14ac:dyDescent="0.25">
      <c r="A46" s="51" t="s">
        <v>207</v>
      </c>
      <c r="B46" s="52">
        <v>0</v>
      </c>
      <c r="C46" s="54"/>
      <c r="D46" s="53">
        <v>0</v>
      </c>
      <c r="E46" s="49"/>
    </row>
    <row r="47" spans="1:15" x14ac:dyDescent="0.25">
      <c r="A47" s="45" t="s">
        <v>208</v>
      </c>
      <c r="B47" s="52"/>
      <c r="C47" s="47">
        <f>B48+B101+B110</f>
        <v>-46000883038</v>
      </c>
      <c r="D47" s="48"/>
      <c r="E47" s="47">
        <v>-44584944044</v>
      </c>
    </row>
    <row r="48" spans="1:15" s="50" customFormat="1" x14ac:dyDescent="0.25">
      <c r="A48" s="45" t="s">
        <v>209</v>
      </c>
      <c r="B48" s="46">
        <f>-(B49+B66+B80+B94+B97+B99)</f>
        <v>-45011244170</v>
      </c>
      <c r="C48" s="47"/>
      <c r="D48" s="48">
        <v>-40578937760</v>
      </c>
      <c r="E48" s="54"/>
    </row>
    <row r="49" spans="1:5" x14ac:dyDescent="0.25">
      <c r="A49" s="51" t="s">
        <v>210</v>
      </c>
      <c r="B49" s="52">
        <v>14897477338</v>
      </c>
      <c r="C49" s="47"/>
      <c r="D49" s="53">
        <v>14338582282</v>
      </c>
      <c r="E49" s="54"/>
    </row>
    <row r="50" spans="1:5" s="50" customFormat="1" x14ac:dyDescent="0.25">
      <c r="A50" s="51" t="s">
        <v>211</v>
      </c>
      <c r="B50" s="52">
        <v>12341301185</v>
      </c>
      <c r="C50" s="47"/>
      <c r="D50" s="53">
        <v>11389927104</v>
      </c>
      <c r="E50" s="54"/>
    </row>
    <row r="51" spans="1:5" x14ac:dyDescent="0.25">
      <c r="A51" s="51" t="s">
        <v>212</v>
      </c>
      <c r="B51" s="52">
        <v>8721291720</v>
      </c>
      <c r="C51" s="47"/>
      <c r="D51" s="53">
        <v>8033078323</v>
      </c>
      <c r="E51" s="54"/>
    </row>
    <row r="52" spans="1:5" x14ac:dyDescent="0.25">
      <c r="A52" s="51" t="s">
        <v>213</v>
      </c>
      <c r="B52" s="52">
        <v>446867916</v>
      </c>
      <c r="C52" s="54"/>
      <c r="D52" s="53">
        <v>383494914</v>
      </c>
      <c r="E52" s="54"/>
    </row>
    <row r="53" spans="1:5" x14ac:dyDescent="0.25">
      <c r="A53" s="51" t="s">
        <v>214</v>
      </c>
      <c r="B53" s="52">
        <v>984215554</v>
      </c>
      <c r="C53" s="54"/>
      <c r="D53" s="53">
        <v>921973018</v>
      </c>
      <c r="E53" s="54"/>
    </row>
    <row r="54" spans="1:5" x14ac:dyDescent="0.25">
      <c r="A54" s="51" t="s">
        <v>215</v>
      </c>
      <c r="B54" s="52">
        <v>916123816</v>
      </c>
      <c r="C54" s="54"/>
      <c r="D54" s="53">
        <v>1075291019</v>
      </c>
      <c r="E54" s="54"/>
    </row>
    <row r="55" spans="1:5" x14ac:dyDescent="0.25">
      <c r="A55" s="51" t="s">
        <v>216</v>
      </c>
      <c r="B55" s="52">
        <v>547126862</v>
      </c>
      <c r="C55" s="54"/>
      <c r="D55" s="53">
        <v>586149385</v>
      </c>
      <c r="E55" s="54"/>
    </row>
    <row r="56" spans="1:5" x14ac:dyDescent="0.25">
      <c r="A56" s="51" t="s">
        <v>217</v>
      </c>
      <c r="B56" s="52">
        <v>285049255</v>
      </c>
      <c r="C56" s="54"/>
      <c r="D56" s="53">
        <v>174339535</v>
      </c>
      <c r="E56" s="54"/>
    </row>
    <row r="57" spans="1:5" x14ac:dyDescent="0.25">
      <c r="A57" s="51" t="s">
        <v>218</v>
      </c>
      <c r="B57" s="52">
        <v>440626062</v>
      </c>
      <c r="C57" s="54"/>
      <c r="D57" s="53">
        <v>215600910</v>
      </c>
      <c r="E57" s="54"/>
    </row>
    <row r="58" spans="1:5" x14ac:dyDescent="0.25">
      <c r="A58" s="51" t="s">
        <v>219</v>
      </c>
      <c r="B58" s="52">
        <v>2196946506</v>
      </c>
      <c r="C58" s="54"/>
      <c r="D58" s="53">
        <v>2117720256</v>
      </c>
      <c r="E58" s="54"/>
    </row>
    <row r="59" spans="1:5" x14ac:dyDescent="0.25">
      <c r="A59" s="51" t="s">
        <v>220</v>
      </c>
      <c r="B59" s="52">
        <v>1657681812</v>
      </c>
      <c r="C59" s="54"/>
      <c r="D59" s="53">
        <v>1478765950</v>
      </c>
      <c r="E59" s="54"/>
    </row>
    <row r="60" spans="1:5" x14ac:dyDescent="0.25">
      <c r="A60" s="51" t="s">
        <v>221</v>
      </c>
      <c r="B60" s="52">
        <v>195671558</v>
      </c>
      <c r="C60" s="54"/>
      <c r="D60" s="53">
        <v>15720000</v>
      </c>
      <c r="E60" s="54"/>
    </row>
    <row r="61" spans="1:5" x14ac:dyDescent="0.25">
      <c r="A61" s="51" t="s">
        <v>222</v>
      </c>
      <c r="B61" s="52">
        <v>343593136</v>
      </c>
      <c r="C61" s="54"/>
      <c r="D61" s="53">
        <v>623234306</v>
      </c>
      <c r="E61" s="54"/>
    </row>
    <row r="62" spans="1:5" x14ac:dyDescent="0.25">
      <c r="A62" s="51" t="s">
        <v>223</v>
      </c>
      <c r="B62" s="52">
        <v>142643350</v>
      </c>
      <c r="C62" s="54"/>
      <c r="D62" s="53">
        <v>415428847</v>
      </c>
      <c r="E62" s="54"/>
    </row>
    <row r="63" spans="1:5" x14ac:dyDescent="0.25">
      <c r="A63" s="51" t="s">
        <v>224</v>
      </c>
      <c r="B63" s="52">
        <v>550000</v>
      </c>
      <c r="C63" s="54"/>
      <c r="D63" s="53">
        <v>0</v>
      </c>
      <c r="E63" s="54"/>
    </row>
    <row r="64" spans="1:5" x14ac:dyDescent="0.25">
      <c r="A64" s="51" t="s">
        <v>225</v>
      </c>
      <c r="B64" s="52">
        <v>142093350</v>
      </c>
      <c r="C64" s="54"/>
      <c r="D64" s="53">
        <v>415428847</v>
      </c>
      <c r="E64" s="54"/>
    </row>
    <row r="65" spans="1:5" x14ac:dyDescent="0.25">
      <c r="A65" s="51" t="s">
        <v>226</v>
      </c>
      <c r="B65" s="52">
        <v>216586297</v>
      </c>
      <c r="C65" s="54"/>
      <c r="D65" s="53">
        <v>415506075</v>
      </c>
      <c r="E65" s="54"/>
    </row>
    <row r="66" spans="1:5" x14ac:dyDescent="0.25">
      <c r="A66" s="51" t="s">
        <v>227</v>
      </c>
      <c r="B66" s="52">
        <v>24639716862</v>
      </c>
      <c r="C66" s="54"/>
      <c r="D66" s="53">
        <v>21372748051</v>
      </c>
      <c r="E66" s="54"/>
    </row>
    <row r="67" spans="1:5" x14ac:dyDescent="0.25">
      <c r="A67" s="51" t="s">
        <v>228</v>
      </c>
      <c r="B67" s="52">
        <v>21367667657</v>
      </c>
      <c r="C67" s="54"/>
      <c r="D67" s="53">
        <v>20615270115</v>
      </c>
      <c r="E67" s="54"/>
    </row>
    <row r="68" spans="1:5" x14ac:dyDescent="0.25">
      <c r="A68" s="51" t="s">
        <v>229</v>
      </c>
      <c r="B68" s="52">
        <v>5915174086</v>
      </c>
      <c r="C68" s="47"/>
      <c r="D68" s="53">
        <v>4842970763</v>
      </c>
      <c r="E68" s="54"/>
    </row>
    <row r="69" spans="1:5" x14ac:dyDescent="0.25">
      <c r="A69" s="51" t="s">
        <v>230</v>
      </c>
      <c r="B69" s="52">
        <v>5242008899</v>
      </c>
      <c r="C69" s="54"/>
      <c r="D69" s="53">
        <v>5234735758</v>
      </c>
      <c r="E69" s="54"/>
    </row>
    <row r="70" spans="1:5" x14ac:dyDescent="0.25">
      <c r="A70" s="51" t="s">
        <v>231</v>
      </c>
      <c r="B70" s="52">
        <v>4359207915</v>
      </c>
      <c r="C70" s="54"/>
      <c r="D70" s="53">
        <v>3739263717</v>
      </c>
      <c r="E70" s="54"/>
    </row>
    <row r="71" spans="1:5" x14ac:dyDescent="0.25">
      <c r="A71" s="51" t="s">
        <v>232</v>
      </c>
      <c r="B71" s="52">
        <v>2242786717</v>
      </c>
      <c r="C71" s="54"/>
      <c r="D71" s="53">
        <v>3000579736</v>
      </c>
      <c r="E71" s="54"/>
    </row>
    <row r="72" spans="1:5" x14ac:dyDescent="0.25">
      <c r="A72" s="51" t="s">
        <v>233</v>
      </c>
      <c r="B72" s="52">
        <v>954529327</v>
      </c>
      <c r="C72" s="54"/>
      <c r="D72" s="53">
        <v>1176234230</v>
      </c>
      <c r="E72" s="54"/>
    </row>
    <row r="73" spans="1:5" x14ac:dyDescent="0.25">
      <c r="A73" s="51" t="s">
        <v>217</v>
      </c>
      <c r="B73" s="52">
        <v>2205358209</v>
      </c>
      <c r="C73" s="54"/>
      <c r="D73" s="53">
        <v>2129439423</v>
      </c>
      <c r="E73" s="54"/>
    </row>
    <row r="74" spans="1:5" x14ac:dyDescent="0.25">
      <c r="A74" s="51" t="s">
        <v>218</v>
      </c>
      <c r="B74" s="52">
        <v>448602504</v>
      </c>
      <c r="C74" s="54"/>
      <c r="D74" s="53">
        <v>492046488</v>
      </c>
      <c r="E74" s="54"/>
    </row>
    <row r="75" spans="1:5" x14ac:dyDescent="0.25">
      <c r="A75" s="51" t="s">
        <v>234</v>
      </c>
      <c r="B75" s="52">
        <v>1683256797</v>
      </c>
      <c r="C75" s="54"/>
      <c r="D75" s="53">
        <v>236862924</v>
      </c>
      <c r="E75" s="54"/>
    </row>
    <row r="76" spans="1:5" x14ac:dyDescent="0.25">
      <c r="A76" s="51" t="s">
        <v>235</v>
      </c>
      <c r="B76" s="52">
        <v>105712770</v>
      </c>
      <c r="C76" s="54"/>
      <c r="D76" s="53">
        <v>55020700</v>
      </c>
      <c r="E76" s="54"/>
    </row>
    <row r="77" spans="1:5" x14ac:dyDescent="0.25">
      <c r="A77" s="51" t="s">
        <v>236</v>
      </c>
      <c r="B77" s="52">
        <v>739728520</v>
      </c>
      <c r="C77" s="54"/>
      <c r="D77" s="53">
        <v>131417976</v>
      </c>
      <c r="E77" s="54"/>
    </row>
    <row r="78" spans="1:5" x14ac:dyDescent="0.25">
      <c r="A78" s="51" t="s">
        <v>237</v>
      </c>
      <c r="B78" s="52">
        <v>837815507</v>
      </c>
      <c r="C78" s="54"/>
      <c r="D78" s="53">
        <v>50424248</v>
      </c>
      <c r="E78" s="54"/>
    </row>
    <row r="79" spans="1:5" x14ac:dyDescent="0.25">
      <c r="A79" s="51" t="s">
        <v>238</v>
      </c>
      <c r="B79" s="52">
        <v>1588792408</v>
      </c>
      <c r="C79" s="54"/>
      <c r="D79" s="53">
        <v>520615012</v>
      </c>
      <c r="E79" s="54"/>
    </row>
    <row r="80" spans="1:5" x14ac:dyDescent="0.25">
      <c r="A80" s="51" t="s">
        <v>239</v>
      </c>
      <c r="B80" s="52">
        <v>5160219143</v>
      </c>
      <c r="C80" s="54"/>
      <c r="D80" s="53">
        <v>4569033876</v>
      </c>
      <c r="E80" s="54"/>
    </row>
    <row r="81" spans="1:5" x14ac:dyDescent="0.25">
      <c r="A81" s="51" t="s">
        <v>240</v>
      </c>
      <c r="B81" s="52">
        <v>2587797738</v>
      </c>
      <c r="C81" s="54"/>
      <c r="D81" s="53">
        <v>1999364665</v>
      </c>
      <c r="E81" s="54"/>
    </row>
    <row r="82" spans="1:5" x14ac:dyDescent="0.25">
      <c r="A82" s="51" t="s">
        <v>235</v>
      </c>
      <c r="B82" s="52">
        <v>2041131718</v>
      </c>
      <c r="C82" s="54"/>
      <c r="D82" s="53">
        <v>1447637812</v>
      </c>
      <c r="E82" s="54"/>
    </row>
    <row r="83" spans="1:5" x14ac:dyDescent="0.25">
      <c r="A83" s="51" t="s">
        <v>241</v>
      </c>
      <c r="B83" s="52">
        <v>546666020</v>
      </c>
      <c r="C83" s="54"/>
      <c r="D83" s="53">
        <v>551726853</v>
      </c>
      <c r="E83" s="54"/>
    </row>
    <row r="84" spans="1:5" x14ac:dyDescent="0.25">
      <c r="A84" s="51" t="s">
        <v>242</v>
      </c>
      <c r="B84" s="52">
        <v>2118824786</v>
      </c>
      <c r="C84" s="54"/>
      <c r="D84" s="53">
        <v>2054272919</v>
      </c>
      <c r="E84" s="54"/>
    </row>
    <row r="85" spans="1:5" x14ac:dyDescent="0.25">
      <c r="A85" s="51" t="s">
        <v>243</v>
      </c>
      <c r="B85" s="52">
        <v>396445206</v>
      </c>
      <c r="C85" s="54"/>
      <c r="D85" s="53">
        <v>313246594</v>
      </c>
      <c r="E85" s="54"/>
    </row>
    <row r="86" spans="1:5" x14ac:dyDescent="0.25">
      <c r="A86" s="51" t="s">
        <v>244</v>
      </c>
      <c r="B86" s="52">
        <v>155228055</v>
      </c>
      <c r="C86" s="54"/>
      <c r="D86" s="53">
        <v>234650593</v>
      </c>
      <c r="E86" s="54"/>
    </row>
    <row r="87" spans="1:5" x14ac:dyDescent="0.25">
      <c r="A87" s="51" t="s">
        <v>245</v>
      </c>
      <c r="B87" s="52">
        <v>140440485</v>
      </c>
      <c r="C87" s="54"/>
      <c r="D87" s="53">
        <v>103591570</v>
      </c>
      <c r="E87" s="54"/>
    </row>
    <row r="88" spans="1:5" x14ac:dyDescent="0.25">
      <c r="A88" s="51" t="s">
        <v>246</v>
      </c>
      <c r="B88" s="52">
        <v>526000</v>
      </c>
      <c r="C88" s="54"/>
      <c r="D88" s="53">
        <v>250000</v>
      </c>
      <c r="E88" s="54"/>
    </row>
    <row r="89" spans="1:5" x14ac:dyDescent="0.25">
      <c r="A89" s="51" t="s">
        <v>247</v>
      </c>
      <c r="B89" s="52">
        <v>4200000</v>
      </c>
      <c r="C89" s="54"/>
      <c r="D89" s="53">
        <v>4256160</v>
      </c>
      <c r="E89" s="54"/>
    </row>
    <row r="90" spans="1:5" x14ac:dyDescent="0.25">
      <c r="A90" s="51" t="s">
        <v>248</v>
      </c>
      <c r="B90" s="52">
        <v>1421985040</v>
      </c>
      <c r="C90" s="54"/>
      <c r="D90" s="53">
        <v>1398278002</v>
      </c>
      <c r="E90" s="54"/>
    </row>
    <row r="91" spans="1:5" x14ac:dyDescent="0.25">
      <c r="A91" s="51" t="s">
        <v>249</v>
      </c>
      <c r="B91" s="52">
        <v>453596619</v>
      </c>
      <c r="C91" s="54"/>
      <c r="D91" s="53">
        <v>515396292</v>
      </c>
      <c r="E91" s="54"/>
    </row>
    <row r="92" spans="1:5" x14ac:dyDescent="0.25">
      <c r="A92" s="51" t="s">
        <v>250</v>
      </c>
      <c r="B92" s="52">
        <v>2527520</v>
      </c>
      <c r="C92" s="54"/>
      <c r="D92" s="53">
        <v>11591400</v>
      </c>
      <c r="E92" s="54"/>
    </row>
    <row r="93" spans="1:5" x14ac:dyDescent="0.25">
      <c r="A93" s="51" t="s">
        <v>251</v>
      </c>
      <c r="B93" s="52">
        <v>451069099</v>
      </c>
      <c r="C93" s="54"/>
      <c r="D93" s="53">
        <v>503804892</v>
      </c>
      <c r="E93" s="54"/>
    </row>
    <row r="94" spans="1:5" x14ac:dyDescent="0.25">
      <c r="A94" s="51" t="s">
        <v>252</v>
      </c>
      <c r="B94" s="52">
        <v>297209097</v>
      </c>
      <c r="C94" s="47"/>
      <c r="D94" s="53">
        <v>291320877</v>
      </c>
      <c r="E94" s="54"/>
    </row>
    <row r="95" spans="1:5" x14ac:dyDescent="0.25">
      <c r="A95" s="51" t="s">
        <v>253</v>
      </c>
      <c r="B95" s="52">
        <v>211661123</v>
      </c>
      <c r="C95" s="54"/>
      <c r="D95" s="53">
        <v>186770990</v>
      </c>
      <c r="E95" s="54"/>
    </row>
    <row r="96" spans="1:5" x14ac:dyDescent="0.25">
      <c r="A96" s="51" t="s">
        <v>254</v>
      </c>
      <c r="B96" s="52">
        <v>85547974</v>
      </c>
      <c r="C96" s="54"/>
      <c r="D96" s="53">
        <v>104549887</v>
      </c>
      <c r="E96" s="54"/>
    </row>
    <row r="97" spans="1:5" x14ac:dyDescent="0.25">
      <c r="A97" s="51" t="s">
        <v>255</v>
      </c>
      <c r="B97" s="52">
        <v>16621730</v>
      </c>
      <c r="C97" s="54"/>
      <c r="D97" s="53">
        <v>7252674</v>
      </c>
      <c r="E97" s="54"/>
    </row>
    <row r="98" spans="1:5" x14ac:dyDescent="0.25">
      <c r="A98" s="51" t="s">
        <v>256</v>
      </c>
      <c r="B98" s="52">
        <v>16621730</v>
      </c>
      <c r="C98" s="47"/>
      <c r="D98" s="53">
        <v>7252674</v>
      </c>
      <c r="E98" s="54"/>
    </row>
    <row r="99" spans="1:5" x14ac:dyDescent="0.25">
      <c r="A99" s="51" t="s">
        <v>257</v>
      </c>
      <c r="B99" s="52">
        <v>0</v>
      </c>
      <c r="C99" s="54"/>
      <c r="D99" s="53">
        <v>0</v>
      </c>
      <c r="E99" s="54"/>
    </row>
    <row r="100" spans="1:5" x14ac:dyDescent="0.25">
      <c r="A100" s="51" t="s">
        <v>258</v>
      </c>
      <c r="B100" s="52">
        <v>0</v>
      </c>
      <c r="C100" s="54"/>
      <c r="D100" s="53">
        <v>0</v>
      </c>
      <c r="E100" s="54"/>
    </row>
    <row r="101" spans="1:5" x14ac:dyDescent="0.25">
      <c r="A101" s="45" t="s">
        <v>259</v>
      </c>
      <c r="B101" s="46">
        <v>-989638868</v>
      </c>
      <c r="C101" s="47"/>
      <c r="D101" s="48">
        <v>-4006006284</v>
      </c>
      <c r="E101" s="49"/>
    </row>
    <row r="102" spans="1:5" x14ac:dyDescent="0.25">
      <c r="A102" s="51" t="s">
        <v>260</v>
      </c>
      <c r="B102" s="52">
        <v>0</v>
      </c>
      <c r="C102" s="54"/>
      <c r="D102" s="56">
        <v>0</v>
      </c>
      <c r="E102" s="49"/>
    </row>
    <row r="103" spans="1:5" x14ac:dyDescent="0.25">
      <c r="A103" s="51" t="s">
        <v>261</v>
      </c>
      <c r="B103" s="52">
        <v>0</v>
      </c>
      <c r="C103" s="47"/>
      <c r="D103" s="56">
        <v>0</v>
      </c>
      <c r="E103" s="49"/>
    </row>
    <row r="104" spans="1:5" x14ac:dyDescent="0.25">
      <c r="A104" s="51" t="s">
        <v>262</v>
      </c>
      <c r="B104" s="52">
        <v>0</v>
      </c>
      <c r="C104" s="54"/>
      <c r="D104" s="56">
        <v>3178962219</v>
      </c>
      <c r="E104" s="49"/>
    </row>
    <row r="105" spans="1:5" s="50" customFormat="1" x14ac:dyDescent="0.25">
      <c r="A105" s="51" t="s">
        <v>263</v>
      </c>
      <c r="B105" s="52">
        <v>884427800</v>
      </c>
      <c r="C105" s="47"/>
      <c r="D105" s="56">
        <v>0</v>
      </c>
      <c r="E105" s="49"/>
    </row>
    <row r="106" spans="1:5" x14ac:dyDescent="0.25">
      <c r="A106" s="51" t="s">
        <v>264</v>
      </c>
      <c r="B106" s="52">
        <v>74206818</v>
      </c>
      <c r="C106" s="54"/>
      <c r="D106" s="56">
        <v>0</v>
      </c>
      <c r="E106" s="49"/>
    </row>
    <row r="107" spans="1:5" x14ac:dyDescent="0.25">
      <c r="A107" s="51" t="s">
        <v>265</v>
      </c>
      <c r="B107" s="52">
        <v>31004250</v>
      </c>
      <c r="C107" s="54"/>
      <c r="D107" s="56">
        <v>47303625</v>
      </c>
      <c r="E107" s="49"/>
    </row>
    <row r="108" spans="1:5" x14ac:dyDescent="0.25">
      <c r="A108" s="51" t="s">
        <v>266</v>
      </c>
      <c r="B108" s="52">
        <v>0</v>
      </c>
      <c r="C108" s="54"/>
      <c r="D108" s="56">
        <v>779740440</v>
      </c>
      <c r="E108" s="49"/>
    </row>
    <row r="109" spans="1:5" x14ac:dyDescent="0.25">
      <c r="A109" s="51" t="s">
        <v>267</v>
      </c>
      <c r="B109" s="52">
        <v>0</v>
      </c>
      <c r="C109" s="54"/>
      <c r="D109" s="56">
        <v>0</v>
      </c>
      <c r="E109" s="49"/>
    </row>
    <row r="110" spans="1:5" s="50" customFormat="1" x14ac:dyDescent="0.25">
      <c r="A110" s="45" t="s">
        <v>268</v>
      </c>
      <c r="B110" s="46">
        <v>0</v>
      </c>
      <c r="C110" s="47"/>
      <c r="D110" s="57">
        <v>0</v>
      </c>
      <c r="E110" s="49"/>
    </row>
    <row r="111" spans="1:5" s="50" customFormat="1" x14ac:dyDescent="0.25">
      <c r="A111" s="51" t="s">
        <v>269</v>
      </c>
      <c r="B111" s="52"/>
      <c r="C111" s="47">
        <v>7940371097</v>
      </c>
      <c r="D111" s="56"/>
      <c r="E111" s="54">
        <v>-3976069196</v>
      </c>
    </row>
    <row r="112" spans="1:5" s="50" customFormat="1" x14ac:dyDescent="0.25">
      <c r="A112" s="51" t="s">
        <v>270</v>
      </c>
      <c r="B112" s="52"/>
      <c r="C112" s="47">
        <v>19157477438</v>
      </c>
      <c r="D112" s="56"/>
      <c r="E112" s="54">
        <v>23133546634</v>
      </c>
    </row>
    <row r="113" spans="1:5" s="50" customFormat="1" ht="14.25" thickBot="1" x14ac:dyDescent="0.3">
      <c r="A113" s="58" t="s">
        <v>271</v>
      </c>
      <c r="B113" s="59"/>
      <c r="C113" s="60">
        <v>27097848535</v>
      </c>
      <c r="D113" s="61"/>
      <c r="E113" s="62">
        <v>19157477438</v>
      </c>
    </row>
    <row r="114" spans="1:5" x14ac:dyDescent="0.25">
      <c r="C114" s="63"/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재무상태표</vt:lpstr>
      <vt:lpstr>운영계산서</vt:lpstr>
      <vt:lpstr>현금흐름표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2022-08-05T01:34:17Z</dcterms:created>
  <dcterms:modified xsi:type="dcterms:W3CDTF">2022-08-05T01:36:12Z</dcterms:modified>
</cp:coreProperties>
</file>