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황지영\Desktop\개인업무\01. 집단연구지원사업\01. 기초연구실\00. 신청요강\★2025\"/>
    </mc:Choice>
  </mc:AlternateContent>
  <xr:revisionPtr revIDLastSave="0" documentId="13_ncr:1_{D63BC1A8-CF1E-4CF2-AFEC-57267DE75AAE}" xr6:coauthVersionLast="36" xr6:coauthVersionMax="47" xr10:uidLastSave="{00000000-0000-0000-0000-000000000000}"/>
  <bookViews>
    <workbookView xWindow="6708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P4" i="1" l="1"/>
  <c r="M4" i="1"/>
  <c r="O3" i="1"/>
  <c r="E8" i="1" l="1"/>
  <c r="E9" i="1" s="1"/>
  <c r="G8" i="1" l="1"/>
  <c r="F8" i="1"/>
  <c r="F9" i="1"/>
  <c r="G9" i="1"/>
</calcChain>
</file>

<file path=xl/sharedStrings.xml><?xml version="1.0" encoding="utf-8"?>
<sst xmlns="http://schemas.openxmlformats.org/spreadsheetml/2006/main" count="35" uniqueCount="27">
  <si>
    <t>X</t>
    <phoneticPr fontId="1" type="noConversion"/>
  </si>
  <si>
    <t>Y</t>
    <phoneticPr fontId="1" type="noConversion"/>
  </si>
  <si>
    <t>+</t>
    <phoneticPr fontId="1" type="noConversion"/>
  </si>
  <si>
    <t>=</t>
    <phoneticPr fontId="1" type="noConversion"/>
  </si>
  <si>
    <t>최종결과</t>
    <phoneticPr fontId="1" type="noConversion"/>
  </si>
  <si>
    <t>① 간접비율</t>
    <phoneticPr fontId="1" type="noConversion"/>
  </si>
  <si>
    <t>② 연구비 총액(원)</t>
    <phoneticPr fontId="1" type="noConversion"/>
  </si>
  <si>
    <t>★ 사용설명서</t>
    <phoneticPr fontId="1" type="noConversion"/>
  </si>
  <si>
    <t>천원 단위</t>
    <phoneticPr fontId="1" type="noConversion"/>
  </si>
  <si>
    <t>원 단위</t>
    <phoneticPr fontId="1" type="noConversion"/>
  </si>
  <si>
    <t>인건비+직접비</t>
    <phoneticPr fontId="1" type="noConversion"/>
  </si>
  <si>
    <t>간접비</t>
    <phoneticPr fontId="1" type="noConversion"/>
  </si>
  <si>
    <t>백만원단위</t>
    <phoneticPr fontId="1" type="noConversion"/>
  </si>
  <si>
    <t>간접비 계산 엑셀시트(2억 초과분 30%용)</t>
    <phoneticPr fontId="1" type="noConversion"/>
  </si>
  <si>
    <t>※ 계산결과 직접비가 2억원 이하일 경우, 이 계산 시트 사용 불가. 직접비에 간접비율을 곱한 간접비 계상</t>
    <phoneticPr fontId="1" type="noConversion"/>
  </si>
  <si>
    <t>※ 연구비 총액 = 정부출연금 + (해당 시) 정부외출연금</t>
    <phoneticPr fontId="1" type="noConversion"/>
  </si>
  <si>
    <r>
      <t xml:space="preserve">④ 간접비 고시비율 적용 시, </t>
    </r>
    <r>
      <rPr>
        <b/>
        <sz val="10"/>
        <rFont val="돋움"/>
        <family val="3"/>
        <charset val="129"/>
      </rPr>
      <t>직접비 중 "현물 부담액"과 "위탁연구개발비", "국제공동연구개발비" 및 "연구개발부담비(해당X)"를 제외</t>
    </r>
    <r>
      <rPr>
        <sz val="10"/>
        <rFont val="돋움"/>
        <family val="3"/>
        <charset val="129"/>
      </rPr>
      <t>하여야 함(국가연구개발사업 연구개발비 사용 기준 제2조(정의)제10호</t>
    </r>
    <phoneticPr fontId="1" type="noConversion"/>
  </si>
  <si>
    <t>① 집단연구사업 간접비(직접비 연구비 2억이상) 지급 기준 = 2억*간접비율+2억 초과분*간접비율*30%</t>
    <phoneticPr fontId="1" type="noConversion"/>
  </si>
  <si>
    <r>
      <t xml:space="preserve">② </t>
    </r>
    <r>
      <rPr>
        <b/>
        <sz val="10"/>
        <rFont val="돋움"/>
        <family val="3"/>
        <charset val="129"/>
      </rPr>
      <t>대학별 간접비율을 입력</t>
    </r>
    <r>
      <rPr>
        <sz val="10"/>
        <rFont val="돋움"/>
        <family val="3"/>
        <charset val="129"/>
      </rPr>
      <t xml:space="preserve">  예) 간접비율이 25%일 경우 → 0.25 입력 </t>
    </r>
    <phoneticPr fontId="1" type="noConversion"/>
  </si>
  <si>
    <r>
      <rPr>
        <sz val="10"/>
        <rFont val="맑은 고딕"/>
        <family val="3"/>
        <charset val="129"/>
      </rPr>
      <t>③</t>
    </r>
    <r>
      <rPr>
        <sz val="10"/>
        <rFont val="돋움"/>
        <family val="3"/>
        <charset val="129"/>
      </rPr>
      <t xml:space="preserve"> 연구비 총액(원)을 입력 : 총 연구비 입력(간접비 포함 금액)</t>
    </r>
    <phoneticPr fontId="1" type="noConversion"/>
  </si>
  <si>
    <t>A기관 고시비율</t>
    <phoneticPr fontId="8" type="noConversion"/>
  </si>
  <si>
    <t>구분1</t>
    <phoneticPr fontId="1" type="noConversion"/>
  </si>
  <si>
    <t>입력사항</t>
    <phoneticPr fontId="1" type="noConversion"/>
  </si>
  <si>
    <t>실제값</t>
    <phoneticPr fontId="1" type="noConversion"/>
  </si>
  <si>
    <t>A기관 연구개발비 
구성 형태</t>
    <phoneticPr fontId="8" type="noConversion"/>
  </si>
  <si>
    <t>(연구비 총액(22억원) = 정부출연금(20억원) + 
참여기업 부담금(1억원) + 교비대응자금(1억원) + 
지자체대응자금(1억원) - 위탁연구개발비(1억원))</t>
    <phoneticPr fontId="8" type="noConversion"/>
  </si>
  <si>
    <t xml:space="preserve"> 정부출연금 20억원
 참여기업 부담금 1억원
 교비대응자금 1억원
 지자체대응자금 1억원
 위탁연구개발비 1억원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</si>
</sst>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-* #,##0.0_-;\-* #,##0.0_-;_-* &quot;-&quot;_-;_-@_-"/>
    <numFmt numFmtId="178" formatCode="#,##0.0000"/>
  </numFmts>
  <fonts count="1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16"/>
      <name val="HY헤드라인M"/>
      <family val="1"/>
      <charset val="129"/>
    </font>
    <font>
      <sz val="10"/>
      <name val="맑은 고딕"/>
      <family val="3"/>
      <charset val="129"/>
    </font>
    <font>
      <b/>
      <sz val="12"/>
      <color rgb="FFFF0000"/>
      <name val="돋움"/>
      <family val="3"/>
      <charset val="129"/>
    </font>
    <font>
      <b/>
      <sz val="8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3" fillId="0" borderId="0" xfId="0" applyNumberFormat="1" applyFont="1">
      <alignment vertical="center"/>
    </xf>
    <xf numFmtId="0" fontId="3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176" fontId="2" fillId="4" borderId="17" xfId="0" applyNumberFormat="1" applyFont="1" applyFill="1" applyBorder="1" applyAlignment="1">
      <alignment horizontal="center" vertical="center"/>
    </xf>
    <xf numFmtId="176" fontId="2" fillId="4" borderId="18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9" fontId="9" fillId="0" borderId="20" xfId="0" applyNumberFormat="1" applyFont="1" applyBorder="1" applyAlignment="1">
      <alignment horizontal="center" vertical="center"/>
    </xf>
    <xf numFmtId="177" fontId="7" fillId="5" borderId="22" xfId="0" applyNumberFormat="1" applyFont="1" applyFill="1" applyBorder="1" applyAlignment="1">
      <alignment horizontal="center" vertical="center" wrapText="1"/>
    </xf>
    <xf numFmtId="177" fontId="7" fillId="5" borderId="23" xfId="0" applyNumberFormat="1" applyFont="1" applyFill="1" applyBorder="1" applyAlignment="1">
      <alignment horizontal="center" vertical="center" wrapText="1"/>
    </xf>
    <xf numFmtId="177" fontId="7" fillId="5" borderId="24" xfId="0" applyNumberFormat="1" applyFont="1" applyFill="1" applyBorder="1" applyAlignment="1">
      <alignment horizontal="center" vertical="center" wrapText="1"/>
    </xf>
    <xf numFmtId="177" fontId="7" fillId="5" borderId="25" xfId="0" applyNumberFormat="1" applyFont="1" applyFill="1" applyBorder="1" applyAlignment="1">
      <alignment horizontal="center" vertical="center" wrapText="1"/>
    </xf>
    <xf numFmtId="178" fontId="10" fillId="0" borderId="26" xfId="0" applyNumberFormat="1" applyFont="1" applyBorder="1" applyAlignment="1">
      <alignment horizontal="center" vertical="center"/>
    </xf>
    <xf numFmtId="178" fontId="10" fillId="0" borderId="28" xfId="0" applyNumberFormat="1" applyFont="1" applyBorder="1" applyAlignment="1">
      <alignment horizontal="center" vertical="center" wrapText="1"/>
    </xf>
    <xf numFmtId="177" fontId="7" fillId="5" borderId="27" xfId="0" applyNumberFormat="1" applyFont="1" applyFill="1" applyBorder="1" applyAlignment="1">
      <alignment horizontal="center" vertical="center" wrapText="1"/>
    </xf>
    <xf numFmtId="177" fontId="7" fillId="5" borderId="29" xfId="0" applyNumberFormat="1" applyFont="1" applyFill="1" applyBorder="1" applyAlignment="1">
      <alignment horizontal="center" vertical="center" wrapText="1"/>
    </xf>
    <xf numFmtId="177" fontId="7" fillId="5" borderId="31" xfId="0" applyNumberFormat="1" applyFont="1" applyFill="1" applyBorder="1" applyAlignment="1">
      <alignment horizontal="center" vertical="center" wrapText="1"/>
    </xf>
    <xf numFmtId="9" fontId="9" fillId="0" borderId="21" xfId="0" applyNumberFormat="1" applyFont="1" applyBorder="1" applyAlignment="1">
      <alignment horizontal="left" vertical="center" wrapText="1"/>
    </xf>
    <xf numFmtId="9" fontId="9" fillId="0" borderId="0" xfId="0" applyNumberFormat="1" applyFont="1" applyBorder="1" applyAlignment="1">
      <alignment horizontal="left" vertical="center" wrapText="1"/>
    </xf>
    <xf numFmtId="9" fontId="9" fillId="0" borderId="4" xfId="0" applyNumberFormat="1" applyFont="1" applyBorder="1" applyAlignment="1">
      <alignment horizontal="left" vertical="center" wrapText="1"/>
    </xf>
    <xf numFmtId="178" fontId="9" fillId="0" borderId="30" xfId="0" applyNumberFormat="1" applyFont="1" applyBorder="1" applyAlignment="1">
      <alignment horizontal="center" vertical="center" wrapText="1"/>
    </xf>
    <xf numFmtId="178" fontId="9" fillId="0" borderId="18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1"/>
  <sheetViews>
    <sheetView tabSelected="1" zoomScale="115" zoomScaleNormal="115" workbookViewId="0"/>
  </sheetViews>
  <sheetFormatPr defaultRowHeight="13.5" x14ac:dyDescent="0.15"/>
  <cols>
    <col min="1" max="1" width="4.5546875" customWidth="1"/>
    <col min="2" max="2" width="16.44140625" customWidth="1"/>
    <col min="3" max="3" width="15.77734375" style="1" customWidth="1"/>
    <col min="4" max="4" width="11.77734375" style="1" bestFit="1" customWidth="1"/>
    <col min="5" max="5" width="12.5546875" style="1" hidden="1" customWidth="1"/>
    <col min="6" max="6" width="12.21875" style="1" customWidth="1"/>
    <col min="7" max="7" width="12.109375" hidden="1" customWidth="1"/>
    <col min="8" max="8" width="12.33203125" customWidth="1"/>
    <col min="9" max="9" width="9.5546875" bestFit="1" customWidth="1"/>
    <col min="10" max="10" width="8.88671875" customWidth="1"/>
    <col min="11" max="16" width="8.88671875" hidden="1" customWidth="1"/>
    <col min="17" max="17" width="13.44140625" customWidth="1"/>
    <col min="18" max="18" width="14.44140625" customWidth="1"/>
    <col min="19" max="19" width="15.33203125" customWidth="1"/>
  </cols>
  <sheetData>
    <row r="1" spans="2:19" ht="24.75" customHeight="1" thickBot="1" x14ac:dyDescent="0.2">
      <c r="B1" s="22" t="s">
        <v>13</v>
      </c>
      <c r="C1" s="9"/>
      <c r="D1" s="9"/>
      <c r="E1" s="9"/>
      <c r="F1" s="9"/>
      <c r="G1" s="10"/>
      <c r="H1" s="10"/>
      <c r="I1" s="10"/>
    </row>
    <row r="2" spans="2:19" ht="6.75" customHeight="1" thickBot="1" x14ac:dyDescent="0.2">
      <c r="B2" s="2"/>
      <c r="C2" s="3"/>
      <c r="D2" s="3"/>
      <c r="E2" s="3"/>
      <c r="F2" s="3"/>
      <c r="G2" s="2"/>
      <c r="H2" s="2"/>
      <c r="I2" s="2"/>
    </row>
    <row r="3" spans="2:19" x14ac:dyDescent="0.15">
      <c r="B3" s="18" t="s">
        <v>5</v>
      </c>
      <c r="C3" s="4">
        <v>0.25</v>
      </c>
      <c r="K3" s="3" t="s">
        <v>0</v>
      </c>
      <c r="L3" s="3" t="s">
        <v>2</v>
      </c>
      <c r="M3" s="3" t="s">
        <v>1</v>
      </c>
      <c r="N3" s="3" t="s">
        <v>3</v>
      </c>
      <c r="O3" s="6">
        <f>C4</f>
        <v>500000000</v>
      </c>
      <c r="P3" s="2"/>
      <c r="Q3" s="36" t="s">
        <v>21</v>
      </c>
      <c r="R3" s="37" t="s">
        <v>23</v>
      </c>
      <c r="S3" s="38" t="s">
        <v>22</v>
      </c>
    </row>
    <row r="4" spans="2:19" ht="14.25" thickBot="1" x14ac:dyDescent="0.2">
      <c r="B4" s="19" t="s">
        <v>6</v>
      </c>
      <c r="C4" s="5">
        <v>500000000</v>
      </c>
      <c r="K4" s="3" t="s">
        <v>1</v>
      </c>
      <c r="L4" s="3" t="s">
        <v>3</v>
      </c>
      <c r="M4" s="7">
        <f>(1+C3*0.3)</f>
        <v>1.075</v>
      </c>
      <c r="N4" s="3" t="s">
        <v>0</v>
      </c>
      <c r="O4" s="3" t="s">
        <v>2</v>
      </c>
      <c r="P4" s="2">
        <f>200000000*C3*0.7</f>
        <v>35000000</v>
      </c>
      <c r="Q4" s="39" t="s">
        <v>20</v>
      </c>
      <c r="R4" s="35">
        <v>0.25</v>
      </c>
      <c r="S4" s="40">
        <v>0.25</v>
      </c>
    </row>
    <row r="5" spans="2:19" ht="14.1" customHeight="1" x14ac:dyDescent="0.15">
      <c r="B5" s="2"/>
      <c r="C5" s="3"/>
      <c r="D5" s="3"/>
      <c r="E5" s="3"/>
      <c r="F5" s="3"/>
      <c r="G5" s="2"/>
      <c r="H5" s="2"/>
      <c r="I5" s="2"/>
      <c r="Q5" s="42" t="s">
        <v>24</v>
      </c>
      <c r="R5" s="45" t="s">
        <v>26</v>
      </c>
      <c r="S5" s="41">
        <v>2200000000</v>
      </c>
    </row>
    <row r="6" spans="2:19" ht="14.45" customHeight="1" thickBot="1" x14ac:dyDescent="0.2">
      <c r="B6" s="2"/>
      <c r="G6" s="2"/>
      <c r="H6" s="2"/>
      <c r="I6" s="2"/>
      <c r="Q6" s="43"/>
      <c r="R6" s="46"/>
      <c r="S6" s="48" t="s">
        <v>25</v>
      </c>
    </row>
    <row r="7" spans="2:19" ht="14.25" thickBot="1" x14ac:dyDescent="0.2">
      <c r="B7" s="8" t="s">
        <v>4</v>
      </c>
      <c r="C7" s="3"/>
      <c r="D7" s="3"/>
      <c r="E7" s="25" t="s">
        <v>9</v>
      </c>
      <c r="F7" s="31" t="s">
        <v>8</v>
      </c>
      <c r="G7" s="28" t="s">
        <v>12</v>
      </c>
      <c r="H7" s="2"/>
      <c r="I7" s="2"/>
      <c r="Q7" s="43"/>
      <c r="R7" s="46"/>
      <c r="S7" s="48"/>
    </row>
    <row r="8" spans="2:19" x14ac:dyDescent="0.15">
      <c r="B8" s="13" t="s">
        <v>10</v>
      </c>
      <c r="C8" s="14" t="s">
        <v>0</v>
      </c>
      <c r="D8" s="20" t="s">
        <v>3</v>
      </c>
      <c r="E8" s="23">
        <f>(O3-P4)/(M4)</f>
        <v>432558139.53488374</v>
      </c>
      <c r="F8" s="32">
        <f>ROUNDUP((E8/1000), 0)</f>
        <v>432559</v>
      </c>
      <c r="G8" s="29">
        <f>ROUNDUP((E8/1000000), 0)</f>
        <v>433</v>
      </c>
      <c r="H8" s="2"/>
      <c r="I8" s="2"/>
      <c r="Q8" s="43"/>
      <c r="R8" s="46"/>
      <c r="S8" s="48"/>
    </row>
    <row r="9" spans="2:19" ht="14.25" thickBot="1" x14ac:dyDescent="0.2">
      <c r="B9" s="15" t="s">
        <v>11</v>
      </c>
      <c r="C9" s="16" t="s">
        <v>1</v>
      </c>
      <c r="D9" s="21" t="s">
        <v>3</v>
      </c>
      <c r="E9" s="24">
        <f>O3-E8</f>
        <v>67441860.465116262</v>
      </c>
      <c r="F9" s="33">
        <f>ROUNDDOWN((E9/1000), 0)</f>
        <v>67441</v>
      </c>
      <c r="G9" s="30">
        <f>ROUNDDOWN((E9/1000000), 0)</f>
        <v>67</v>
      </c>
      <c r="Q9" s="43"/>
      <c r="R9" s="46"/>
      <c r="S9" s="48"/>
    </row>
    <row r="10" spans="2:19" ht="5.25" customHeight="1" thickBot="1" x14ac:dyDescent="0.2">
      <c r="B10" s="11"/>
      <c r="C10" s="12"/>
      <c r="D10" s="12"/>
      <c r="E10" s="12"/>
      <c r="F10" s="12"/>
      <c r="G10" s="11"/>
      <c r="H10" s="11"/>
      <c r="I10" s="11"/>
      <c r="Q10" s="43"/>
      <c r="R10" s="46"/>
      <c r="S10" s="48"/>
    </row>
    <row r="11" spans="2:19" ht="14.25" thickBot="1" x14ac:dyDescent="0.2">
      <c r="Q11" s="44"/>
      <c r="R11" s="47"/>
      <c r="S11" s="49"/>
    </row>
    <row r="12" spans="2:19" x14ac:dyDescent="0.15">
      <c r="E12" s="27"/>
    </row>
    <row r="13" spans="2:19" x14ac:dyDescent="0.15">
      <c r="B13" s="17" t="s">
        <v>7</v>
      </c>
      <c r="G13" s="26"/>
    </row>
    <row r="14" spans="2:19" x14ac:dyDescent="0.15">
      <c r="B14" s="17" t="s">
        <v>17</v>
      </c>
      <c r="G14" s="26"/>
    </row>
    <row r="15" spans="2:19" x14ac:dyDescent="0.15">
      <c r="B15" s="2" t="s">
        <v>18</v>
      </c>
    </row>
    <row r="16" spans="2:19" x14ac:dyDescent="0.15">
      <c r="B16" s="2" t="s">
        <v>19</v>
      </c>
    </row>
    <row r="17" spans="2:2" x14ac:dyDescent="0.15">
      <c r="B17" s="17" t="s">
        <v>15</v>
      </c>
    </row>
    <row r="18" spans="2:2" x14ac:dyDescent="0.15">
      <c r="B18" s="2" t="s">
        <v>16</v>
      </c>
    </row>
    <row r="19" spans="2:2" x14ac:dyDescent="0.15">
      <c r="B19" s="2"/>
    </row>
    <row r="20" spans="2:2" ht="21" customHeight="1" x14ac:dyDescent="0.15">
      <c r="B20" s="34" t="s">
        <v>14</v>
      </c>
    </row>
    <row r="21" spans="2:2" ht="14.25" x14ac:dyDescent="0.15">
      <c r="B21" s="34"/>
    </row>
  </sheetData>
  <mergeCells count="3">
    <mergeCell ref="Q5:Q11"/>
    <mergeCell ref="R5:R11"/>
    <mergeCell ref="S6:S11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NRF</dc:creator>
  <cp:lastModifiedBy>황지영</cp:lastModifiedBy>
  <dcterms:created xsi:type="dcterms:W3CDTF">2010-03-30T04:15:55Z</dcterms:created>
  <dcterms:modified xsi:type="dcterms:W3CDTF">2024-09-23T04:18:31Z</dcterms:modified>
</cp:coreProperties>
</file>